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defaultThemeVersion="124226"/>
  <bookViews>
    <workbookView xWindow="0" yWindow="0" windowWidth="28800" windowHeight="11700"/>
  </bookViews>
  <sheets>
    <sheet name="Лист2" sheetId="2" r:id="rId1"/>
    <sheet name="Лист3" sheetId="3" r:id="rId2"/>
  </sheets>
  <definedNames>
    <definedName name="_xlnm._FilterDatabase" localSheetId="0" hidden="1">Лист2!$A$2:$P$295</definedName>
    <definedName name="_xlnm._FilterDatabase" localSheetId="1" hidden="1">Лист3!$A$4:$M$121</definedName>
  </definedNames>
  <calcPr calcId="145621"/>
</workbook>
</file>

<file path=xl/calcChain.xml><?xml version="1.0" encoding="utf-8"?>
<calcChain xmlns="http://schemas.openxmlformats.org/spreadsheetml/2006/main">
  <c r="J144" i="2" l="1"/>
  <c r="M144" i="2"/>
  <c r="J204" i="2" l="1"/>
  <c r="M204" i="2"/>
  <c r="J205" i="2"/>
  <c r="M205" i="2"/>
  <c r="J286" i="2"/>
  <c r="M286" i="2"/>
  <c r="J210" i="2" l="1"/>
  <c r="M210" i="2"/>
  <c r="J212" i="2"/>
  <c r="M212" i="2"/>
  <c r="C121" i="3" l="1"/>
  <c r="C120" i="3"/>
  <c r="C119" i="3"/>
  <c r="C118" i="3"/>
  <c r="F118" i="3" s="1"/>
  <c r="C117" i="3"/>
  <c r="F117" i="3" s="1"/>
  <c r="C116" i="3"/>
  <c r="G116" i="3" s="1"/>
  <c r="C115" i="3"/>
  <c r="H115" i="3" s="1"/>
  <c r="C114" i="3"/>
  <c r="F114" i="3" s="1"/>
  <c r="C113" i="3"/>
  <c r="E113" i="3" s="1"/>
  <c r="C112" i="3"/>
  <c r="E112" i="3" s="1"/>
  <c r="C110" i="3"/>
  <c r="G110" i="3" s="1"/>
  <c r="C109" i="3"/>
  <c r="E109" i="3" s="1"/>
  <c r="C108" i="3"/>
  <c r="D108" i="3" s="1"/>
  <c r="C107" i="3"/>
  <c r="C106" i="3"/>
  <c r="C105" i="3"/>
  <c r="C104" i="3"/>
  <c r="C103" i="3"/>
  <c r="G103" i="3" s="1"/>
  <c r="C102" i="3"/>
  <c r="F102" i="3" s="1"/>
  <c r="C101" i="3"/>
  <c r="E101" i="3" s="1"/>
  <c r="C99" i="3"/>
  <c r="E99" i="3" s="1"/>
  <c r="C98" i="3"/>
  <c r="C97" i="3"/>
  <c r="C96" i="3"/>
  <c r="F96" i="3" s="1"/>
  <c r="C95" i="3"/>
  <c r="E95" i="3" s="1"/>
  <c r="C94" i="3"/>
  <c r="C93" i="3"/>
  <c r="C92" i="3"/>
  <c r="L91" i="3"/>
  <c r="C90" i="3"/>
  <c r="F90" i="3" s="1"/>
  <c r="C89" i="3"/>
  <c r="G89" i="3" s="1"/>
  <c r="C88" i="3"/>
  <c r="E88" i="3" s="1"/>
  <c r="C87" i="3"/>
  <c r="G87" i="3" s="1"/>
  <c r="C86" i="3"/>
  <c r="C85" i="3"/>
  <c r="F85" i="3" s="1"/>
  <c r="C84" i="3"/>
  <c r="G84" i="3" s="1"/>
  <c r="C83" i="3"/>
  <c r="F83" i="3" s="1"/>
  <c r="C82" i="3"/>
  <c r="G82" i="3" s="1"/>
  <c r="C81" i="3"/>
  <c r="G81" i="3" s="1"/>
  <c r="C80" i="3"/>
  <c r="G80" i="3" s="1"/>
  <c r="C79" i="3"/>
  <c r="C78" i="3"/>
  <c r="C77" i="3"/>
  <c r="G77" i="3" s="1"/>
  <c r="C76" i="3"/>
  <c r="L75" i="3"/>
  <c r="C74" i="3"/>
  <c r="F74" i="3" s="1"/>
  <c r="C73" i="3"/>
  <c r="E73" i="3" s="1"/>
  <c r="C72" i="3"/>
  <c r="G72" i="3" s="1"/>
  <c r="C71" i="3"/>
  <c r="C70" i="3"/>
  <c r="F70" i="3" s="1"/>
  <c r="C69" i="3"/>
  <c r="C68" i="3"/>
  <c r="E68" i="3" s="1"/>
  <c r="C67" i="3"/>
  <c r="C66" i="3"/>
  <c r="C65" i="3"/>
  <c r="G65" i="3" s="1"/>
  <c r="C64" i="3"/>
  <c r="C62" i="3"/>
  <c r="G62" i="3" s="1"/>
  <c r="C61" i="3"/>
  <c r="F61" i="3" s="1"/>
  <c r="C60" i="3"/>
  <c r="G60" i="3" s="1"/>
  <c r="C59" i="3"/>
  <c r="E59" i="3" s="1"/>
  <c r="C58" i="3"/>
  <c r="C57" i="3"/>
  <c r="G57" i="3" s="1"/>
  <c r="C56" i="3"/>
  <c r="F56" i="3" s="1"/>
  <c r="C55" i="3"/>
  <c r="G55" i="3" s="1"/>
  <c r="C53" i="3"/>
  <c r="F53" i="3" s="1"/>
  <c r="C52" i="3"/>
  <c r="G52" i="3" s="1"/>
  <c r="C51" i="3"/>
  <c r="E51" i="3" s="1"/>
  <c r="C50" i="3"/>
  <c r="G50" i="3" s="1"/>
  <c r="C49" i="3"/>
  <c r="C48" i="3"/>
  <c r="G48" i="3" s="1"/>
  <c r="C47" i="3"/>
  <c r="G47" i="3" s="1"/>
  <c r="C46" i="3"/>
  <c r="F46" i="3" s="1"/>
  <c r="C44" i="3"/>
  <c r="E44" i="3" s="1"/>
  <c r="C43" i="3"/>
  <c r="C42" i="3"/>
  <c r="G42" i="3" s="1"/>
  <c r="C41" i="3"/>
  <c r="G41" i="3" s="1"/>
  <c r="C40" i="3"/>
  <c r="E40" i="3" s="1"/>
  <c r="C39" i="3"/>
  <c r="G39" i="3" s="1"/>
  <c r="C38" i="3"/>
  <c r="E38" i="3" s="1"/>
  <c r="C37" i="3"/>
  <c r="G37" i="3" s="1"/>
  <c r="C36" i="3"/>
  <c r="F36" i="3" s="1"/>
  <c r="C35" i="3"/>
  <c r="E35" i="3" s="1"/>
  <c r="C34" i="3"/>
  <c r="H34" i="3" s="1"/>
  <c r="C33" i="3"/>
  <c r="H33" i="3" s="1"/>
  <c r="C32" i="3"/>
  <c r="H32" i="3" s="1"/>
  <c r="C31" i="3"/>
  <c r="H31" i="3" s="1"/>
  <c r="L30" i="3"/>
  <c r="C29" i="3"/>
  <c r="E29" i="3" s="1"/>
  <c r="C28" i="3"/>
  <c r="E28" i="3" s="1"/>
  <c r="C27" i="3"/>
  <c r="G27" i="3" s="1"/>
  <c r="L26" i="3"/>
  <c r="C25" i="3"/>
  <c r="H25" i="3" s="1"/>
  <c r="C24" i="3"/>
  <c r="F24" i="3" s="1"/>
  <c r="C23" i="3"/>
  <c r="F23" i="3" s="1"/>
  <c r="C21" i="3"/>
  <c r="G21" i="3" s="1"/>
  <c r="C20" i="3"/>
  <c r="F20" i="3" s="1"/>
  <c r="C19" i="3"/>
  <c r="F19" i="3" s="1"/>
  <c r="C18" i="3"/>
  <c r="F18" i="3" s="1"/>
  <c r="C17" i="3"/>
  <c r="G17" i="3" s="1"/>
  <c r="C16" i="3"/>
  <c r="G16" i="3" s="1"/>
  <c r="C15" i="3"/>
  <c r="G15" i="3" s="1"/>
  <c r="C14" i="3"/>
  <c r="F14" i="3" s="1"/>
  <c r="C12" i="3"/>
  <c r="F12" i="3" s="1"/>
  <c r="C11" i="3"/>
  <c r="F11" i="3" s="1"/>
  <c r="C10" i="3"/>
  <c r="E10" i="3" s="1"/>
  <c r="C9" i="3"/>
  <c r="H9" i="3" s="1"/>
  <c r="C8" i="3"/>
  <c r="G8" i="3" s="1"/>
  <c r="C7" i="3"/>
  <c r="G7" i="3" s="1"/>
  <c r="C6" i="3"/>
  <c r="F6" i="3" s="1"/>
  <c r="F95" i="3" l="1"/>
  <c r="G19" i="3"/>
  <c r="F48" i="3"/>
  <c r="G9" i="3"/>
  <c r="F103" i="3"/>
  <c r="F55" i="3"/>
  <c r="E18" i="3"/>
  <c r="F65" i="3"/>
  <c r="F82" i="3"/>
  <c r="E8" i="3"/>
  <c r="D50" i="3"/>
  <c r="E53" i="3"/>
  <c r="E90" i="3"/>
  <c r="G108" i="3"/>
  <c r="G61" i="3"/>
  <c r="F34" i="3"/>
  <c r="D37" i="3"/>
  <c r="F44" i="3"/>
  <c r="G74" i="3"/>
  <c r="F77" i="3"/>
  <c r="F113" i="3"/>
  <c r="F8" i="3"/>
  <c r="F27" i="3"/>
  <c r="G85" i="3"/>
  <c r="G25" i="3"/>
  <c r="E33" i="3"/>
  <c r="F73" i="3"/>
  <c r="G73" i="3"/>
  <c r="I73" i="3" s="1"/>
  <c r="J73" i="3" s="1"/>
  <c r="L73" i="3" s="1"/>
  <c r="F81" i="3"/>
  <c r="G83" i="3"/>
  <c r="F110" i="3"/>
  <c r="G117" i="3"/>
  <c r="G11" i="3"/>
  <c r="D17" i="3"/>
  <c r="F9" i="3"/>
  <c r="G10" i="3"/>
  <c r="E16" i="3"/>
  <c r="F28" i="3"/>
  <c r="E36" i="3"/>
  <c r="F47" i="3"/>
  <c r="F59" i="3"/>
  <c r="E110" i="3"/>
  <c r="F112" i="3"/>
  <c r="E85" i="3"/>
  <c r="F87" i="3"/>
  <c r="F60" i="3"/>
  <c r="E72" i="3"/>
  <c r="F99" i="3"/>
  <c r="F116" i="3"/>
  <c r="F10" i="3"/>
  <c r="D16" i="3"/>
  <c r="E17" i="3"/>
  <c r="G20" i="3"/>
  <c r="F33" i="3"/>
  <c r="D52" i="3"/>
  <c r="G70" i="3"/>
  <c r="F72" i="3"/>
  <c r="G88" i="3"/>
  <c r="G90" i="3"/>
  <c r="E32" i="3"/>
  <c r="D8" i="3"/>
  <c r="E9" i="3"/>
  <c r="G12" i="3"/>
  <c r="F29" i="3"/>
  <c r="F31" i="3"/>
  <c r="E34" i="3"/>
  <c r="F35" i="3"/>
  <c r="G36" i="3"/>
  <c r="E39" i="3"/>
  <c r="F40" i="3"/>
  <c r="G46" i="3"/>
  <c r="G56" i="3"/>
  <c r="G68" i="3"/>
  <c r="E70" i="3"/>
  <c r="D72" i="3"/>
  <c r="F80" i="3"/>
  <c r="E81" i="3"/>
  <c r="E82" i="3"/>
  <c r="F88" i="3"/>
  <c r="G96" i="3"/>
  <c r="F101" i="3"/>
  <c r="G114" i="3"/>
  <c r="G118" i="3"/>
  <c r="F39" i="3"/>
  <c r="H68" i="3"/>
  <c r="F41" i="3"/>
  <c r="D80" i="3"/>
  <c r="E102" i="3"/>
  <c r="G115" i="3"/>
  <c r="G14" i="3"/>
  <c r="F16" i="3"/>
  <c r="F17" i="3"/>
  <c r="G18" i="3"/>
  <c r="E31" i="3"/>
  <c r="F32" i="3"/>
  <c r="D39" i="3"/>
  <c r="E52" i="3"/>
  <c r="G59" i="3"/>
  <c r="E80" i="3"/>
  <c r="D81" i="3"/>
  <c r="D82" i="3"/>
  <c r="E83" i="3"/>
  <c r="F49" i="3"/>
  <c r="E49" i="3"/>
  <c r="G6" i="3"/>
  <c r="F67" i="3"/>
  <c r="G67" i="3"/>
  <c r="E67" i="3"/>
  <c r="F69" i="3"/>
  <c r="G69" i="3"/>
  <c r="E69" i="3"/>
  <c r="E76" i="3"/>
  <c r="G76" i="3"/>
  <c r="F76" i="3"/>
  <c r="F86" i="3"/>
  <c r="G86" i="3"/>
  <c r="E86" i="3"/>
  <c r="G94" i="3"/>
  <c r="F94" i="3"/>
  <c r="E94" i="3"/>
  <c r="F105" i="3"/>
  <c r="E105" i="3"/>
  <c r="H105" i="3"/>
  <c r="F120" i="3"/>
  <c r="E120" i="3"/>
  <c r="G120" i="3"/>
  <c r="H21" i="3"/>
  <c r="G23" i="3"/>
  <c r="G24" i="3"/>
  <c r="G43" i="3"/>
  <c r="F43" i="3"/>
  <c r="G49" i="3"/>
  <c r="G58" i="3"/>
  <c r="F58" i="3"/>
  <c r="E66" i="3"/>
  <c r="G66" i="3"/>
  <c r="H69" i="3"/>
  <c r="D86" i="3"/>
  <c r="F7" i="3"/>
  <c r="H11" i="3"/>
  <c r="E14" i="3"/>
  <c r="F15" i="3"/>
  <c r="H19" i="3"/>
  <c r="E21" i="3"/>
  <c r="D23" i="3"/>
  <c r="D24" i="3"/>
  <c r="E25" i="3"/>
  <c r="H27" i="3"/>
  <c r="G28" i="3"/>
  <c r="G29" i="3"/>
  <c r="G31" i="3"/>
  <c r="G32" i="3"/>
  <c r="G33" i="3"/>
  <c r="G34" i="3"/>
  <c r="G35" i="3"/>
  <c r="F42" i="3"/>
  <c r="E42" i="3"/>
  <c r="E43" i="3"/>
  <c r="F57" i="3"/>
  <c r="E57" i="3"/>
  <c r="E58" i="3"/>
  <c r="D64" i="3"/>
  <c r="G64" i="3"/>
  <c r="F64" i="3"/>
  <c r="F66" i="3"/>
  <c r="G71" i="3"/>
  <c r="F71" i="3"/>
  <c r="F78" i="3"/>
  <c r="G78" i="3"/>
  <c r="F93" i="3"/>
  <c r="E93" i="3"/>
  <c r="G93" i="3"/>
  <c r="D93" i="3"/>
  <c r="F104" i="3"/>
  <c r="E104" i="3"/>
  <c r="H104" i="3"/>
  <c r="F106" i="3"/>
  <c r="E106" i="3"/>
  <c r="H106" i="3"/>
  <c r="F121" i="3"/>
  <c r="E121" i="3"/>
  <c r="G121" i="3"/>
  <c r="F92" i="3"/>
  <c r="E92" i="3"/>
  <c r="G92" i="3"/>
  <c r="D92" i="3"/>
  <c r="F107" i="3"/>
  <c r="E107" i="3"/>
  <c r="D6" i="3"/>
  <c r="E7" i="3"/>
  <c r="E15" i="3"/>
  <c r="I15" i="3" s="1"/>
  <c r="H67" i="3"/>
  <c r="H76" i="3"/>
  <c r="G79" i="3"/>
  <c r="F79" i="3"/>
  <c r="E79" i="3"/>
  <c r="G98" i="3"/>
  <c r="F98" i="3"/>
  <c r="E98" i="3"/>
  <c r="G105" i="3"/>
  <c r="G107" i="3"/>
  <c r="D120" i="3"/>
  <c r="E6" i="3"/>
  <c r="E11" i="3"/>
  <c r="E12" i="3"/>
  <c r="E19" i="3"/>
  <c r="E20" i="3"/>
  <c r="F21" i="3"/>
  <c r="E23" i="3"/>
  <c r="E24" i="3"/>
  <c r="F25" i="3"/>
  <c r="I25" i="3" s="1"/>
  <c r="E27" i="3"/>
  <c r="D28" i="3"/>
  <c r="D29" i="3"/>
  <c r="F37" i="3"/>
  <c r="E37" i="3"/>
  <c r="G38" i="3"/>
  <c r="F38" i="3"/>
  <c r="F50" i="3"/>
  <c r="E50" i="3"/>
  <c r="G51" i="3"/>
  <c r="F51" i="3"/>
  <c r="E61" i="3"/>
  <c r="D61" i="3"/>
  <c r="F62" i="3"/>
  <c r="E62" i="3"/>
  <c r="E64" i="3"/>
  <c r="E71" i="3"/>
  <c r="E78" i="3"/>
  <c r="G104" i="3"/>
  <c r="G106" i="3"/>
  <c r="F119" i="3"/>
  <c r="E119" i="3"/>
  <c r="G119" i="3"/>
  <c r="D121" i="3"/>
  <c r="G40" i="3"/>
  <c r="G44" i="3"/>
  <c r="H46" i="3"/>
  <c r="H47" i="3"/>
  <c r="F52" i="3"/>
  <c r="G53" i="3"/>
  <c r="H55" i="3"/>
  <c r="D65" i="3"/>
  <c r="E84" i="3"/>
  <c r="E89" i="3"/>
  <c r="F97" i="3"/>
  <c r="E97" i="3"/>
  <c r="E41" i="3"/>
  <c r="E46" i="3"/>
  <c r="E47" i="3"/>
  <c r="E48" i="3"/>
  <c r="E55" i="3"/>
  <c r="E56" i="3"/>
  <c r="E60" i="3"/>
  <c r="E65" i="3"/>
  <c r="F68" i="3"/>
  <c r="E74" i="3"/>
  <c r="I74" i="3" s="1"/>
  <c r="E77" i="3"/>
  <c r="F84" i="3"/>
  <c r="E87" i="3"/>
  <c r="F89" i="3"/>
  <c r="G97" i="3"/>
  <c r="F108" i="3"/>
  <c r="E108" i="3"/>
  <c r="G109" i="3"/>
  <c r="F109" i="3"/>
  <c r="F115" i="3"/>
  <c r="E115" i="3"/>
  <c r="E116" i="3"/>
  <c r="H116" i="3"/>
  <c r="D116" i="3"/>
  <c r="G95" i="3"/>
  <c r="I95" i="3" s="1"/>
  <c r="G99" i="3"/>
  <c r="G101" i="3"/>
  <c r="G102" i="3"/>
  <c r="G112" i="3"/>
  <c r="G113" i="3"/>
  <c r="H117" i="3"/>
  <c r="E96" i="3"/>
  <c r="D101" i="3"/>
  <c r="D102" i="3"/>
  <c r="E103" i="3"/>
  <c r="D112" i="3"/>
  <c r="D113" i="3"/>
  <c r="E114" i="3"/>
  <c r="E117" i="3"/>
  <c r="E118" i="3"/>
  <c r="I103" i="3" l="1"/>
  <c r="J103" i="3" s="1"/>
  <c r="L103" i="3" s="1"/>
  <c r="I82" i="3"/>
  <c r="I18" i="3"/>
  <c r="J18" i="3" s="1"/>
  <c r="L18" i="3" s="1"/>
  <c r="I49" i="3"/>
  <c r="I10" i="3"/>
  <c r="J10" i="3" s="1"/>
  <c r="L10" i="3" s="1"/>
  <c r="I110" i="3"/>
  <c r="J110" i="3" s="1"/>
  <c r="L110" i="3" s="1"/>
  <c r="I77" i="3"/>
  <c r="J77" i="3" s="1"/>
  <c r="L77" i="3" s="1"/>
  <c r="I85" i="3"/>
  <c r="J85" i="3" s="1"/>
  <c r="L85" i="3" s="1"/>
  <c r="I87" i="3"/>
  <c r="J87" i="3" s="1"/>
  <c r="L87" i="3" s="1"/>
  <c r="I59" i="3"/>
  <c r="J59" i="3" s="1"/>
  <c r="L59" i="3" s="1"/>
  <c r="I9" i="3"/>
  <c r="J9" i="3" s="1"/>
  <c r="L9" i="3" s="1"/>
  <c r="I68" i="3"/>
  <c r="I14" i="3"/>
  <c r="J14" i="3" s="1"/>
  <c r="L14" i="3" s="1"/>
  <c r="I58" i="3"/>
  <c r="J58" i="3" s="1"/>
  <c r="L58" i="3" s="1"/>
  <c r="I90" i="3"/>
  <c r="J90" i="3" s="1"/>
  <c r="L90" i="3" s="1"/>
  <c r="I16" i="3"/>
  <c r="J16" i="3" s="1"/>
  <c r="L16" i="3" s="1"/>
  <c r="I72" i="3"/>
  <c r="J72" i="3" s="1"/>
  <c r="L72" i="3" s="1"/>
  <c r="I36" i="3"/>
  <c r="J36" i="3" s="1"/>
  <c r="L36" i="3" s="1"/>
  <c r="I78" i="3"/>
  <c r="J78" i="3" s="1"/>
  <c r="L78" i="3" s="1"/>
  <c r="I52" i="3"/>
  <c r="J52" i="3" s="1"/>
  <c r="L52" i="3" s="1"/>
  <c r="I40" i="3"/>
  <c r="J40" i="3" s="1"/>
  <c r="L40" i="3" s="1"/>
  <c r="I38" i="3"/>
  <c r="J38" i="3" s="1"/>
  <c r="L38" i="3" s="1"/>
  <c r="I29" i="3"/>
  <c r="J29" i="3" s="1"/>
  <c r="L29" i="3" s="1"/>
  <c r="I108" i="3"/>
  <c r="J108" i="3" s="1"/>
  <c r="L108" i="3" s="1"/>
  <c r="I107" i="3"/>
  <c r="J107" i="3" s="1"/>
  <c r="L107" i="3" s="1"/>
  <c r="I8" i="3"/>
  <c r="J8" i="3" s="1"/>
  <c r="L8" i="3" s="1"/>
  <c r="I83" i="3"/>
  <c r="J83" i="3" s="1"/>
  <c r="L83" i="3" s="1"/>
  <c r="I88" i="3"/>
  <c r="J88" i="3" s="1"/>
  <c r="L88" i="3" s="1"/>
  <c r="I17" i="3"/>
  <c r="J17" i="3" s="1"/>
  <c r="L17" i="3" s="1"/>
  <c r="I47" i="3"/>
  <c r="J47" i="3" s="1"/>
  <c r="L47" i="3" s="1"/>
  <c r="I71" i="3"/>
  <c r="J71" i="3" s="1"/>
  <c r="L71" i="3" s="1"/>
  <c r="I23" i="3"/>
  <c r="J23" i="3" s="1"/>
  <c r="L23" i="3" s="1"/>
  <c r="I35" i="3"/>
  <c r="J35" i="3" s="1"/>
  <c r="L35" i="3" s="1"/>
  <c r="I31" i="3"/>
  <c r="J31" i="3" s="1"/>
  <c r="L31" i="3" s="1"/>
  <c r="I94" i="3"/>
  <c r="J94" i="3" s="1"/>
  <c r="L94" i="3" s="1"/>
  <c r="I70" i="3"/>
  <c r="J70" i="3" s="1"/>
  <c r="L70" i="3" s="1"/>
  <c r="I62" i="3"/>
  <c r="J62" i="3" s="1"/>
  <c r="L62" i="3" s="1"/>
  <c r="I66" i="3"/>
  <c r="J66" i="3" s="1"/>
  <c r="L66" i="3" s="1"/>
  <c r="I113" i="3"/>
  <c r="J113" i="3" s="1"/>
  <c r="L113" i="3" s="1"/>
  <c r="I50" i="3"/>
  <c r="J50" i="3" s="1"/>
  <c r="L50" i="3" s="1"/>
  <c r="I11" i="3"/>
  <c r="J11" i="3" s="1"/>
  <c r="L11" i="3" s="1"/>
  <c r="I67" i="3"/>
  <c r="J67" i="3" s="1"/>
  <c r="L67" i="3" s="1"/>
  <c r="J82" i="3"/>
  <c r="L82" i="3" s="1"/>
  <c r="I39" i="3"/>
  <c r="J39" i="3" s="1"/>
  <c r="L39" i="3" s="1"/>
  <c r="I114" i="3"/>
  <c r="J114" i="3" s="1"/>
  <c r="L114" i="3" s="1"/>
  <c r="I104" i="3"/>
  <c r="J104" i="3" s="1"/>
  <c r="L104" i="3" s="1"/>
  <c r="I93" i="3"/>
  <c r="J93" i="3" s="1"/>
  <c r="L93" i="3" s="1"/>
  <c r="I24" i="3"/>
  <c r="J24" i="3" s="1"/>
  <c r="L24" i="3" s="1"/>
  <c r="I105" i="3"/>
  <c r="J105" i="3" s="1"/>
  <c r="L105" i="3" s="1"/>
  <c r="J49" i="3"/>
  <c r="L49" i="3" s="1"/>
  <c r="I119" i="3"/>
  <c r="J119" i="3" s="1"/>
  <c r="L119" i="3" s="1"/>
  <c r="J15" i="3"/>
  <c r="L15" i="3" s="1"/>
  <c r="I64" i="3"/>
  <c r="J64" i="3" s="1"/>
  <c r="L64" i="3" s="1"/>
  <c r="I43" i="3"/>
  <c r="J43" i="3" s="1"/>
  <c r="L43" i="3" s="1"/>
  <c r="I21" i="3"/>
  <c r="J21" i="3" s="1"/>
  <c r="L21" i="3" s="1"/>
  <c r="I69" i="3"/>
  <c r="J69" i="3" s="1"/>
  <c r="L69" i="3" s="1"/>
  <c r="I102" i="3"/>
  <c r="I46" i="3"/>
  <c r="J46" i="3" s="1"/>
  <c r="L46" i="3" s="1"/>
  <c r="I89" i="3"/>
  <c r="J89" i="3" s="1"/>
  <c r="L89" i="3" s="1"/>
  <c r="I65" i="3"/>
  <c r="J65" i="3" s="1"/>
  <c r="L65" i="3" s="1"/>
  <c r="I121" i="3"/>
  <c r="I109" i="3"/>
  <c r="J109" i="3" s="1"/>
  <c r="L109" i="3" s="1"/>
  <c r="I61" i="3"/>
  <c r="J61" i="3" s="1"/>
  <c r="L61" i="3" s="1"/>
  <c r="I6" i="3"/>
  <c r="J6" i="3" s="1"/>
  <c r="L6" i="3" s="1"/>
  <c r="I86" i="3"/>
  <c r="J86" i="3" s="1"/>
  <c r="L86" i="3" s="1"/>
  <c r="I80" i="3"/>
  <c r="J80" i="3" s="1"/>
  <c r="L80" i="3" s="1"/>
  <c r="I81" i="3"/>
  <c r="J81" i="3" s="1"/>
  <c r="L81" i="3" s="1"/>
  <c r="I97" i="3"/>
  <c r="J97" i="3" s="1"/>
  <c r="L97" i="3" s="1"/>
  <c r="J25" i="3"/>
  <c r="L25" i="3" s="1"/>
  <c r="I118" i="3"/>
  <c r="J118" i="3" s="1"/>
  <c r="L118" i="3" s="1"/>
  <c r="I115" i="3"/>
  <c r="J115" i="3" s="1"/>
  <c r="L115" i="3" s="1"/>
  <c r="J74" i="3"/>
  <c r="L74" i="3" s="1"/>
  <c r="J68" i="3"/>
  <c r="L68" i="3" s="1"/>
  <c r="I60" i="3"/>
  <c r="J60" i="3" s="1"/>
  <c r="L60" i="3" s="1"/>
  <c r="I99" i="3"/>
  <c r="J99" i="3" s="1"/>
  <c r="L99" i="3" s="1"/>
  <c r="I98" i="3"/>
  <c r="J98" i="3" s="1"/>
  <c r="L98" i="3" s="1"/>
  <c r="I106" i="3"/>
  <c r="J106" i="3" s="1"/>
  <c r="L106" i="3" s="1"/>
  <c r="I20" i="3"/>
  <c r="J20" i="3" s="1"/>
  <c r="L20" i="3" s="1"/>
  <c r="I55" i="3"/>
  <c r="J55" i="3" s="1"/>
  <c r="L55" i="3" s="1"/>
  <c r="I120" i="3"/>
  <c r="J120" i="3" s="1"/>
  <c r="L120" i="3" s="1"/>
  <c r="I76" i="3"/>
  <c r="J76" i="3" s="1"/>
  <c r="L76" i="3" s="1"/>
  <c r="I34" i="3"/>
  <c r="J34" i="3" s="1"/>
  <c r="L34" i="3" s="1"/>
  <c r="I7" i="3"/>
  <c r="J7" i="3" s="1"/>
  <c r="L7" i="3" s="1"/>
  <c r="I79" i="3"/>
  <c r="J79" i="3" s="1"/>
  <c r="L79" i="3" s="1"/>
  <c r="I19" i="3"/>
  <c r="J19" i="3" s="1"/>
  <c r="L19" i="3" s="1"/>
  <c r="I33" i="3"/>
  <c r="J33" i="3" s="1"/>
  <c r="L33" i="3" s="1"/>
  <c r="I51" i="3"/>
  <c r="J51" i="3" s="1"/>
  <c r="L51" i="3" s="1"/>
  <c r="J121" i="3"/>
  <c r="L121" i="3" s="1"/>
  <c r="I37" i="3"/>
  <c r="J37" i="3" s="1"/>
  <c r="L37" i="3" s="1"/>
  <c r="J102" i="3"/>
  <c r="L102" i="3" s="1"/>
  <c r="I96" i="3"/>
  <c r="J96" i="3" s="1"/>
  <c r="L96" i="3" s="1"/>
  <c r="I56" i="3"/>
  <c r="J56" i="3" s="1"/>
  <c r="L56" i="3" s="1"/>
  <c r="I48" i="3"/>
  <c r="J48" i="3" s="1"/>
  <c r="L48" i="3" s="1"/>
  <c r="I41" i="3"/>
  <c r="J41" i="3" s="1"/>
  <c r="L41" i="3" s="1"/>
  <c r="I12" i="3"/>
  <c r="J12" i="3" s="1"/>
  <c r="L12" i="3" s="1"/>
  <c r="I112" i="3"/>
  <c r="J112" i="3" s="1"/>
  <c r="L112" i="3" s="1"/>
  <c r="I53" i="3"/>
  <c r="J53" i="3" s="1"/>
  <c r="L53" i="3" s="1"/>
  <c r="I28" i="3"/>
  <c r="J28" i="3" s="1"/>
  <c r="L28" i="3" s="1"/>
  <c r="I92" i="3"/>
  <c r="J92" i="3" s="1"/>
  <c r="L92" i="3" s="1"/>
  <c r="J95" i="3"/>
  <c r="L95" i="3" s="1"/>
  <c r="I116" i="3"/>
  <c r="J116" i="3" s="1"/>
  <c r="L116" i="3" s="1"/>
  <c r="I101" i="3"/>
  <c r="J101" i="3" s="1"/>
  <c r="L101" i="3" s="1"/>
  <c r="I84" i="3"/>
  <c r="J84" i="3" s="1"/>
  <c r="L84" i="3" s="1"/>
  <c r="I117" i="3"/>
  <c r="J117" i="3" s="1"/>
  <c r="L117" i="3" s="1"/>
  <c r="I57" i="3"/>
  <c r="J57" i="3" s="1"/>
  <c r="L57" i="3" s="1"/>
  <c r="I42" i="3"/>
  <c r="J42" i="3" s="1"/>
  <c r="L42" i="3" s="1"/>
  <c r="I44" i="3"/>
  <c r="J44" i="3" s="1"/>
  <c r="L44" i="3" s="1"/>
  <c r="I32" i="3"/>
  <c r="J32" i="3" s="1"/>
  <c r="L32" i="3" s="1"/>
  <c r="I27" i="3"/>
  <c r="J27" i="3" s="1"/>
  <c r="L27" i="3" s="1"/>
  <c r="M264" i="2" l="1"/>
  <c r="J264" i="2"/>
  <c r="J4" i="2" l="1"/>
  <c r="J5" i="2"/>
  <c r="J6" i="2"/>
  <c r="J11" i="2"/>
  <c r="J12" i="2"/>
  <c r="J14" i="2"/>
  <c r="J21" i="2"/>
  <c r="J22" i="2"/>
  <c r="J24" i="2"/>
  <c r="J25" i="2"/>
  <c r="J26" i="2"/>
  <c r="J27" i="2"/>
  <c r="J29" i="2"/>
  <c r="J30" i="2"/>
  <c r="J31" i="2"/>
  <c r="J32" i="2"/>
  <c r="J33" i="2"/>
  <c r="J35" i="2"/>
  <c r="J37" i="2"/>
  <c r="J38" i="2"/>
  <c r="J40" i="2"/>
  <c r="J41" i="2"/>
  <c r="J42" i="2"/>
  <c r="J44" i="2"/>
  <c r="J45" i="2"/>
  <c r="J47" i="2"/>
  <c r="J48" i="2"/>
  <c r="J51" i="2"/>
  <c r="J52" i="2"/>
  <c r="J53" i="2"/>
  <c r="J54" i="2"/>
  <c r="J55" i="2"/>
  <c r="J57" i="2"/>
  <c r="J58" i="2"/>
  <c r="J59" i="2"/>
  <c r="J60" i="2"/>
  <c r="J62" i="2"/>
  <c r="J63" i="2"/>
  <c r="J64" i="2"/>
  <c r="J67" i="2"/>
  <c r="J81" i="2"/>
  <c r="J82" i="2"/>
  <c r="J83" i="2"/>
  <c r="J84" i="2"/>
  <c r="J85" i="2"/>
  <c r="J86" i="2"/>
  <c r="J89" i="2"/>
  <c r="J90" i="2"/>
  <c r="J91" i="2"/>
  <c r="J92" i="2"/>
  <c r="J93" i="2"/>
  <c r="J94" i="2"/>
  <c r="J95" i="2"/>
  <c r="J97" i="2"/>
  <c r="J98" i="2"/>
  <c r="J99" i="2"/>
  <c r="J100" i="2"/>
  <c r="J101" i="2"/>
  <c r="J103" i="2"/>
  <c r="J104" i="2"/>
  <c r="J105" i="2"/>
  <c r="J106" i="2"/>
  <c r="J107" i="2"/>
  <c r="J108" i="2"/>
  <c r="J109" i="2"/>
  <c r="J110" i="2"/>
  <c r="J111" i="2"/>
  <c r="J112" i="2"/>
  <c r="J113" i="2"/>
  <c r="J114" i="2"/>
  <c r="J115" i="2"/>
  <c r="J116" i="2"/>
  <c r="J117" i="2"/>
  <c r="J118" i="2"/>
  <c r="J119" i="2"/>
  <c r="J120" i="2"/>
  <c r="J121" i="2"/>
  <c r="J122" i="2"/>
  <c r="J123" i="2"/>
  <c r="J124" i="2"/>
  <c r="J126" i="2"/>
  <c r="J127" i="2"/>
  <c r="J129" i="2"/>
  <c r="J130" i="2"/>
  <c r="J131" i="2"/>
  <c r="J132" i="2"/>
  <c r="J133" i="2"/>
  <c r="J135" i="2"/>
  <c r="J136" i="2"/>
  <c r="J140" i="2"/>
  <c r="J141" i="2"/>
  <c r="J143" i="2"/>
  <c r="J145" i="2"/>
  <c r="J146" i="2"/>
  <c r="J148" i="2"/>
  <c r="J149" i="2"/>
  <c r="J150" i="2"/>
  <c r="J152" i="2"/>
  <c r="J153" i="2"/>
  <c r="J154" i="2"/>
  <c r="J156" i="2"/>
  <c r="J157" i="2"/>
  <c r="J158" i="2"/>
  <c r="J159" i="2"/>
  <c r="J160" i="2"/>
  <c r="J161" i="2"/>
  <c r="J162" i="2"/>
  <c r="J163" i="2"/>
  <c r="J164" i="2"/>
  <c r="J165" i="2"/>
  <c r="J167" i="2"/>
  <c r="J168" i="2"/>
  <c r="J170" i="2"/>
  <c r="J171" i="2"/>
  <c r="J172" i="2"/>
  <c r="J174" i="2"/>
  <c r="J175" i="2"/>
  <c r="J177" i="2"/>
  <c r="J180" i="2"/>
  <c r="J184" i="2"/>
  <c r="J185" i="2"/>
  <c r="J187" i="2"/>
  <c r="J191" i="2"/>
  <c r="J192" i="2"/>
  <c r="J193" i="2"/>
  <c r="J194" i="2"/>
  <c r="J195" i="2"/>
  <c r="J196" i="2"/>
  <c r="J197" i="2"/>
  <c r="J198" i="2"/>
  <c r="J199" i="2"/>
  <c r="J200" i="2"/>
  <c r="J201" i="2"/>
  <c r="J202" i="2"/>
  <c r="J206" i="2"/>
  <c r="J208" i="2"/>
  <c r="J209" i="2"/>
  <c r="J213" i="2"/>
  <c r="J214" i="2"/>
  <c r="J220" i="2"/>
  <c r="J223" i="2"/>
  <c r="J224" i="2"/>
  <c r="J225" i="2"/>
  <c r="J227" i="2"/>
  <c r="J228" i="2"/>
  <c r="J233" i="2"/>
  <c r="J235" i="2"/>
  <c r="J236" i="2"/>
  <c r="J241" i="2"/>
  <c r="J243" i="2"/>
  <c r="J246" i="2"/>
  <c r="J250" i="2"/>
  <c r="J252" i="2"/>
  <c r="J253" i="2"/>
  <c r="J254" i="2"/>
  <c r="J257" i="2"/>
  <c r="J259" i="2"/>
  <c r="J261" i="2"/>
  <c r="J270" i="2"/>
  <c r="J271" i="2"/>
  <c r="J272" i="2"/>
  <c r="J273" i="2"/>
  <c r="J277" i="2"/>
  <c r="J280" i="2"/>
  <c r="J282" i="2"/>
  <c r="J283" i="2"/>
  <c r="J285" i="2"/>
  <c r="J289" i="2"/>
  <c r="J295" i="2"/>
  <c r="M4" i="2" l="1"/>
  <c r="M5" i="2"/>
  <c r="M6" i="2"/>
  <c r="M11" i="2"/>
  <c r="M12" i="2"/>
  <c r="M14" i="2"/>
  <c r="M21" i="2"/>
  <c r="M22" i="2"/>
  <c r="M24" i="2"/>
  <c r="M25" i="2"/>
  <c r="M26" i="2"/>
  <c r="M27" i="2"/>
  <c r="M29" i="2"/>
  <c r="M30" i="2"/>
  <c r="M31" i="2"/>
  <c r="M32" i="2"/>
  <c r="M33" i="2"/>
  <c r="M35" i="2"/>
  <c r="M37" i="2"/>
  <c r="M38" i="2"/>
  <c r="M40" i="2"/>
  <c r="M41" i="2"/>
  <c r="M42" i="2"/>
  <c r="M44" i="2"/>
  <c r="M45" i="2"/>
  <c r="M47" i="2"/>
  <c r="M48" i="2"/>
  <c r="M51" i="2"/>
  <c r="M52" i="2"/>
  <c r="M53" i="2"/>
  <c r="M54" i="2"/>
  <c r="M55" i="2"/>
  <c r="M57" i="2"/>
  <c r="M58" i="2"/>
  <c r="M59" i="2"/>
  <c r="M60" i="2"/>
  <c r="M62" i="2"/>
  <c r="M63" i="2"/>
  <c r="M64" i="2"/>
  <c r="M67" i="2"/>
  <c r="M81" i="2"/>
  <c r="M82" i="2"/>
  <c r="M83" i="2"/>
  <c r="M84" i="2"/>
  <c r="M85" i="2"/>
  <c r="M86" i="2"/>
  <c r="M89" i="2"/>
  <c r="M90" i="2"/>
  <c r="M91" i="2"/>
  <c r="M92" i="2"/>
  <c r="M93" i="2"/>
  <c r="M94" i="2"/>
  <c r="M95" i="2"/>
  <c r="M97" i="2"/>
  <c r="M98" i="2"/>
  <c r="M100" i="2"/>
  <c r="M101" i="2"/>
  <c r="M103" i="2"/>
  <c r="M104" i="2"/>
  <c r="M105" i="2"/>
  <c r="M106" i="2"/>
  <c r="M107" i="2"/>
  <c r="M108" i="2"/>
  <c r="M109" i="2"/>
  <c r="M110" i="2"/>
  <c r="M111" i="2"/>
  <c r="M112" i="2"/>
  <c r="M113" i="2"/>
  <c r="M114" i="2"/>
  <c r="M115" i="2"/>
  <c r="M116" i="2"/>
  <c r="M117" i="2"/>
  <c r="M118" i="2"/>
  <c r="M119" i="2"/>
  <c r="M120" i="2"/>
  <c r="M121" i="2"/>
  <c r="M122" i="2"/>
  <c r="M123" i="2"/>
  <c r="M124" i="2"/>
  <c r="M126" i="2"/>
  <c r="M127" i="2"/>
  <c r="M129" i="2"/>
  <c r="M130" i="2"/>
  <c r="M131" i="2"/>
  <c r="M132" i="2"/>
  <c r="M133" i="2"/>
  <c r="M135" i="2"/>
  <c r="M136" i="2"/>
  <c r="M140" i="2"/>
  <c r="M141" i="2"/>
  <c r="M143" i="2"/>
  <c r="M145" i="2"/>
  <c r="M146" i="2"/>
  <c r="M148" i="2"/>
  <c r="M149" i="2"/>
  <c r="M150" i="2"/>
  <c r="M152" i="2"/>
  <c r="M153" i="2"/>
  <c r="M154" i="2"/>
  <c r="M156" i="2"/>
  <c r="M157" i="2"/>
  <c r="M158" i="2"/>
  <c r="M159" i="2"/>
  <c r="M160" i="2"/>
  <c r="M161" i="2"/>
  <c r="M162" i="2"/>
  <c r="M163" i="2"/>
  <c r="M164" i="2"/>
  <c r="M165" i="2"/>
  <c r="M167" i="2"/>
  <c r="M168" i="2"/>
  <c r="M170" i="2"/>
  <c r="M171" i="2"/>
  <c r="M172" i="2"/>
  <c r="M174" i="2"/>
  <c r="M175" i="2"/>
  <c r="M177" i="2"/>
  <c r="M180" i="2"/>
  <c r="M184" i="2"/>
  <c r="M185" i="2"/>
  <c r="M187" i="2"/>
  <c r="M191" i="2"/>
  <c r="M192" i="2"/>
  <c r="M193" i="2"/>
  <c r="M194" i="2"/>
  <c r="M195" i="2"/>
  <c r="M196" i="2"/>
  <c r="M197" i="2"/>
  <c r="M198" i="2"/>
  <c r="M199" i="2"/>
  <c r="M200" i="2"/>
  <c r="M201" i="2"/>
  <c r="M202" i="2"/>
  <c r="M206" i="2"/>
  <c r="M208" i="2"/>
  <c r="M209" i="2"/>
  <c r="M213" i="2"/>
  <c r="M214" i="2"/>
  <c r="M220" i="2"/>
  <c r="M223" i="2"/>
  <c r="M224" i="2"/>
  <c r="M225" i="2"/>
  <c r="M227" i="2"/>
  <c r="M228" i="2"/>
  <c r="M233" i="2"/>
  <c r="M235" i="2"/>
  <c r="M236" i="2"/>
  <c r="M241" i="2"/>
  <c r="M243" i="2"/>
  <c r="M246" i="2"/>
  <c r="M250" i="2"/>
  <c r="M252" i="2"/>
  <c r="M253" i="2"/>
  <c r="M254" i="2"/>
  <c r="M257" i="2"/>
  <c r="M270" i="2"/>
  <c r="M271" i="2"/>
  <c r="M272" i="2"/>
  <c r="M273" i="2"/>
  <c r="M277" i="2"/>
  <c r="M280" i="2"/>
  <c r="M282" i="2"/>
  <c r="M283" i="2"/>
  <c r="M285" i="2"/>
  <c r="M289" i="2"/>
  <c r="M295" i="2"/>
  <c r="M3" i="2"/>
  <c r="J3" i="2"/>
</calcChain>
</file>

<file path=xl/sharedStrings.xml><?xml version="1.0" encoding="utf-8"?>
<sst xmlns="http://schemas.openxmlformats.org/spreadsheetml/2006/main" count="1482" uniqueCount="367">
  <si>
    <t>№ п/п</t>
  </si>
  <si>
    <t>врач-эндокринолог</t>
  </si>
  <si>
    <t>врач-инфекционист</t>
  </si>
  <si>
    <t>врач-эндоскопист</t>
  </si>
  <si>
    <t>врач функциональной диагностики</t>
  </si>
  <si>
    <t>врач-офтальмолог</t>
  </si>
  <si>
    <t>врач-невролог</t>
  </si>
  <si>
    <t>врач-пульмонолог</t>
  </si>
  <si>
    <t>врач-оториноларинголог</t>
  </si>
  <si>
    <t>врач-рентгенолог</t>
  </si>
  <si>
    <t>врач-педиатр участковый</t>
  </si>
  <si>
    <t>врач-онколог</t>
  </si>
  <si>
    <t>врач-психиатр</t>
  </si>
  <si>
    <t>врач-терапевт участковый</t>
  </si>
  <si>
    <t>врач-акушер-гинеколог</t>
  </si>
  <si>
    <t>врач-анестезиолог-реаниматолог</t>
  </si>
  <si>
    <t>врач-кардиолог</t>
  </si>
  <si>
    <t>врач-травматолог-ортопед</t>
  </si>
  <si>
    <t>врач-уролог</t>
  </si>
  <si>
    <t>врач-эпидемиолог</t>
  </si>
  <si>
    <t>врач по лечебной физкультуре</t>
  </si>
  <si>
    <t>врач-хирург</t>
  </si>
  <si>
    <t>врач-педиатр</t>
  </si>
  <si>
    <t>врач скорой медицинской помощи</t>
  </si>
  <si>
    <t>врач общей практики (семейный врач)</t>
  </si>
  <si>
    <t>врач-физиотерапевт</t>
  </si>
  <si>
    <t>врач-терапевт</t>
  </si>
  <si>
    <t>помощник врача-эпидемиолога</t>
  </si>
  <si>
    <t>врач клинической лабораторной диагностики</t>
  </si>
  <si>
    <t>врач-нейрохирург</t>
  </si>
  <si>
    <t xml:space="preserve">врач-педиатр </t>
  </si>
  <si>
    <t>врач-детский хирург</t>
  </si>
  <si>
    <t>врач-психиатр-нарколог</t>
  </si>
  <si>
    <t>врач-фтизиатр участковый</t>
  </si>
  <si>
    <t xml:space="preserve">врач-педиатр участковый </t>
  </si>
  <si>
    <t xml:space="preserve">врач-терапевт  участковый </t>
  </si>
  <si>
    <t>врач приемного  отделения</t>
  </si>
  <si>
    <t>врач-стоматолог-терапевт</t>
  </si>
  <si>
    <t>врач-стоматолог</t>
  </si>
  <si>
    <t>врач-стоматолог-хирург</t>
  </si>
  <si>
    <t>врач-стоматолог детский</t>
  </si>
  <si>
    <t>врач-судебно-психиатрический эксперт</t>
  </si>
  <si>
    <t>врач инфекционист</t>
  </si>
  <si>
    <t>врач-дерматовенеролог</t>
  </si>
  <si>
    <t xml:space="preserve">врач-терапевт </t>
  </si>
  <si>
    <t>Наименование учреждения, в котором существует потребность в специалистах с высшим и средним медицинским и фармацевтическим образованием</t>
  </si>
  <si>
    <t>Количество вакантных  должностей</t>
  </si>
  <si>
    <t xml:space="preserve">врач общей практики (семейный врач) Отделения общей врачебной практики (семейной медицины) </t>
  </si>
  <si>
    <t>врач-ортодонт</t>
  </si>
  <si>
    <t>врач-психотерапевт</t>
  </si>
  <si>
    <t>Структурное подразделение(стационар, поликлиника)</t>
  </si>
  <si>
    <t>Примечание</t>
  </si>
  <si>
    <t>Государственное учреждение здравоохранения «Липецкая городская  стоматологическая поликлиника №2»                                 г. Липецк, ул. Космонавтов, д.37/5                                                          Код 8-474-2 тел.  33-83-42, 31-00-18                                                  Главный врач Степанов Алексей Николаевич</t>
  </si>
  <si>
    <t>Государственное учреждение здравоохранения  «Хлевенская   районная больница»                                                                                                Код 8-474-77    2-14-64, 2-14-52                                                                            Главный врач Романовская Надежда Валерьевна</t>
  </si>
  <si>
    <t>Государственное учреждение здравоохранения «Областная детская больница»                                                                                         код 8-474-2, тел. 31-67-16,  31-45-41                                                      Главный врач Голобурдин Сергей Михайлович</t>
  </si>
  <si>
    <t>Государственное  учреждение здравоохранения «Липецкий областной противотуберкулезный диспансер»                                                  г. Липецк, ул. Космонавтов, 35/1                                                            Главный врач Старосельский Андрей Викторович                                        Код 8-474-2 тел.   55-22-01, 57-22-05</t>
  </si>
  <si>
    <t>Государственное учреждение здравоохранения «Липецкое областное бюро судебно-медицинской экспертизы»                                      г.Липецк, ул.Гришина,д.17                                                                        Код 8-474-2, тел.43-18-18, 43-20-74                                                           Главный врач Перевезенцев Виктор Иванович</t>
  </si>
  <si>
    <t>Наименование должности</t>
  </si>
  <si>
    <t>поликлиника</t>
  </si>
  <si>
    <t>стационар</t>
  </si>
  <si>
    <t>врач ультразвуковой диагностики</t>
  </si>
  <si>
    <t xml:space="preserve">врач-онколог </t>
  </si>
  <si>
    <t>Государственное учреждение здравоохранения  «Лебедянская  центральная районная больница»                                                                       г.Лебедянь, ул.Почтовая д.13                                                                    Код 8-474-66     5-24-54, 5-24-88                                                            Главный врач    Байцуров Алексей Николаевич</t>
  </si>
  <si>
    <t>Государственное учреждение здравоохранения  «Тербунская центральная районная больница»                                                                        Главный врач Габулов Олег Цараевич                                                              код. 8-47-74 2-96-60, 2-97-83</t>
  </si>
  <si>
    <t>отделение лучевой диагностики</t>
  </si>
  <si>
    <t>врач-нефролог</t>
  </si>
  <si>
    <t>врач общей практики(семейный врач)</t>
  </si>
  <si>
    <t>Государственное учреждение здравоохранения «Центр  скорой медицинской помощи и медицины катастроф Липецкой области»                                                                                                             г. Липецк, ул. Титова, 6/4                                                                                  Код 8-474-2 тел.   22-94-04, 22-94-22                                                                                           Главный врач Игнатовский  Александр Евгеньевич</t>
  </si>
  <si>
    <t>Государственное учреждение здравоохранения «Липецкая областная клиническая больница»                                                                   г.Липецк, ул.Московская, д.6а ,                                                                     31-45-91, 31-40-22                                                                                                       Главный врач Гутевич Глеб Игоревич</t>
  </si>
  <si>
    <t>врач-трансфузиолог</t>
  </si>
  <si>
    <t>Государственное учреждение здравоохранения  «Грязинская центральная районная больница»                                                                           г.Грязи, ул.Социалистическая, д.5                                                                     Код 8-474-61 3-75-00, 3-75-05                                                                 Главный врач Кадиров Казим Магомедович</t>
  </si>
  <si>
    <t>Государственное учреждение здравоохранения  «Задонская  центральная районная больница»                                                                 г.Задонск, ул.Запрудная, 1                                                                     код 8-474-71         2-18-87, 2-53-17                                                     Главный врач   Дементьев Олег Васильевич</t>
  </si>
  <si>
    <t>Государственное учреждение здравоохранения «Липецкий областной онкологический диспансер»                                                           г. Липецк, ул. Адмирала Макарова, владение 1с                                      Код 8-474-2 тел.   42-50-01, 42-50-39                                                    Главный врач  Шинкарев Сергей Алексеевич</t>
  </si>
  <si>
    <t>врач-судебно-медицинский эксперт</t>
  </si>
  <si>
    <t xml:space="preserve">Государственное учреждение здравоохранения «Липецкий областной клинический центр»                                                                                          г.Липецк, ул.Ленина, д.35                                                                                        код 8 474 2 тел. 555-390, 555-397                                                     Главный врач Полянская Наталья Константиновна </t>
  </si>
  <si>
    <t xml:space="preserve">врач скорой медицинской помощи </t>
  </si>
  <si>
    <t>заведующий отделением эндоскопии-врач-эндоскопист</t>
  </si>
  <si>
    <t xml:space="preserve">врач по спортивной медицине </t>
  </si>
  <si>
    <t xml:space="preserve">поликлиника </t>
  </si>
  <si>
    <t>стационар (поликлиника)</t>
  </si>
  <si>
    <t xml:space="preserve">Государственное учреждение здравоохранения «Липецкий областной  перинатальный центр»                                                               г. Липецк, ул. Московская, 6а                                                                     Код 8-474-2 тел.   31-45-96, 30-70-84                                                                  Главный врач Щегольков Михаил Евгеньевич    </t>
  </si>
  <si>
    <t xml:space="preserve">ГУЗ "Областная стоматологическая поликлиника-Стоматологический центр"                                                              г.Липецк, ул.Циолковского, д.22                                                                  код 8 4742 тел.36-13-40, 36-13-46                                                         Главный врач Лесников Роман Владимирович </t>
  </si>
  <si>
    <t>Государственное  учреждение здравоохранения"Областной кожно-венерологический диспансер»                                                                   г. Липецк, ул.М.Расковой, 18                                                               Код 8-474-2 тел.  55-73-77, 55-86-00                                                     Главный врач  Ильин Александр Иванович</t>
  </si>
  <si>
    <t>врач-гериатр</t>
  </si>
  <si>
    <t>врач-рефлексотерапевт</t>
  </si>
  <si>
    <t>Государственное учреждение здравоохранения "Областной врачебно-физкультурный диспансер»                                г. Липецк, ул.М.И. Неделина,9    8-474-2 тел.   24-06-82, 24-06-95                       Главный врач Николаева Ирина Владимировна</t>
  </si>
  <si>
    <t>врач-дерматовенеролог Елецкого филиала</t>
  </si>
  <si>
    <t>врач приемного отделения-врач-терапевт</t>
  </si>
  <si>
    <t>ГАУЗ "Липецкая городская стоматологическая поликлиника №1"    г.Липецк, ул. П.Смородина, д.2                                                                  тел.41-54-72, 79-03-38                                                                                   Главный  врач Черных Игорь Викторович</t>
  </si>
  <si>
    <t xml:space="preserve">Государственное  учреждение здравоохранения  «Долгоруковская  районная больница»   с.Долгоруково, ул.Тимирязева, 24     код 8-47468 2-15-53,  2-11-38                                                        Главный врач Сивягин Виктор Анатольевич </t>
  </si>
  <si>
    <t>предусмотрена социальная выплата на приобретение или строительство жилья, губернаторские полтора миллиона, ежемесячная денежная компенсация за наем (поднаем) жилых помещений</t>
  </si>
  <si>
    <t>предоставляется  жилье, предусмотрена социальная выплата на приобретение или строительство жилья, губернаторские полтора миллиона, ежемесячная денежная компенсация за наем (поднаем) жилых помещений</t>
  </si>
  <si>
    <t>предоставляется служебное жилье, предусмотрена социальная выплата на приобретение или строительство жилья, губернаторские полтора миллиона, ежемесячная денежная компенсация за наем (поднаем) жилых помещений</t>
  </si>
  <si>
    <t>ежемесячная денежная компенсация по оплате ЖКХ</t>
  </si>
  <si>
    <t>предоставляется служебное жилье, предусмотрена социальная выплата на приобретение или строительство жилья, губернаторские полтора миллиона, ежемесячная денежная компенсация за наем (поднаем) жилых помещений, ежемесячная денежная компенсация по оплате ЖКХ</t>
  </si>
  <si>
    <t>ежемесячная денежная компенсация за наем (поднаем) жилых помещений, ежемесячная денежная компенсация по оплате ЖКХ</t>
  </si>
  <si>
    <t>единовременная выплата для улучшения бытовых условий, ежемесячная денежная компенсация по оплате ЖКХ</t>
  </si>
  <si>
    <t>предоставляется жилье -  с.Талицкое, предусмотрена социальная выплата на приобретение или строительство жилья, губернаторские полтора миллиона, ежемесячная денежная компенсация за наем (поднаем) жилых помещений, ежемесячная денежная компенсация по оплате ЖКХ</t>
  </si>
  <si>
    <t>предоставляется жилье (квартира), ежемесячная денежная компенсация за наем (поднаем) жилых помещений, ежемесячная денежная компенсация по оплате ЖКХ</t>
  </si>
  <si>
    <t>предоставляется жилье (квартира), предусмотрена социальная выплата на приобретение или строительство жилья, губернаторские полтора миллиона, ежемесячная денежная компенсация за наем (поднаем) жилых помещений, ежемесячная денежная компенсация по оплате ЖКХ</t>
  </si>
  <si>
    <t xml:space="preserve"> ежемесячная денежная компенсация за наем (поднаем) жилых помещений, ежемесячная денежная компенсация по оплате ЖКХ</t>
  </si>
  <si>
    <t>предоставляется жилье, предусмотрена социальная выплата на приобретение или строительство жилья, губернаторские полтора миллиона, ежемесячная денежная компенсация за наем (поднаем) жилых помещений, ежемесячная денежная компенсация по оплате ЖКХ</t>
  </si>
  <si>
    <t>ежемесячная денежная компенсация за наем (поднаем) жилых помещений, единовременная выплата на улучшение бытовых условий, ежемесячная денежная компенсация по оплате ЖКХ</t>
  </si>
  <si>
    <t>Key</t>
  </si>
  <si>
    <t>lipetsk-crb</t>
  </si>
  <si>
    <t>lipetsk-gor-bolnitsa-sokol</t>
  </si>
  <si>
    <t>lipetsk-med</t>
  </si>
  <si>
    <t>lipetsk-gor-det-bolnitsa-1</t>
  </si>
  <si>
    <t>lipetsk-gor-policlinica-1</t>
  </si>
  <si>
    <t>lipetsk-gor-policlinica-4</t>
  </si>
  <si>
    <t>lipetsk-stom-policlinica-2</t>
  </si>
  <si>
    <t>lipetsk-det-stom-policlinica</t>
  </si>
  <si>
    <t>elets-gor-bolnitsa-1</t>
  </si>
  <si>
    <t>elets-gor-bolnitsa-2</t>
  </si>
  <si>
    <t>elets-gor-det-bolnitsa</t>
  </si>
  <si>
    <t>elets-stom-policlinica</t>
  </si>
  <si>
    <t>gryazy-crb</t>
  </si>
  <si>
    <t>dankov-crb</t>
  </si>
  <si>
    <t>dobrinsky-crb</t>
  </si>
  <si>
    <t>dobrovsky-crb</t>
  </si>
  <si>
    <t>dolgorukovsky-crb</t>
  </si>
  <si>
    <t>elets-crb</t>
  </si>
  <si>
    <t>zadonsk-crb</t>
  </si>
  <si>
    <t>izmaylovskaya-crb</t>
  </si>
  <si>
    <t>krasninskaya-crb</t>
  </si>
  <si>
    <t>lebedyan-crb</t>
  </si>
  <si>
    <t>lipetskaya-crb</t>
  </si>
  <si>
    <t>stanovlanskaya-crb</t>
  </si>
  <si>
    <t>terbunskaya-crb</t>
  </si>
  <si>
    <t>usman-crb</t>
  </si>
  <si>
    <t>hlevenskaya-crb</t>
  </si>
  <si>
    <t>chaplygin-crb</t>
  </si>
  <si>
    <t>obl-clinic-bolnitsa</t>
  </si>
  <si>
    <t>obl-bolnitsa-2</t>
  </si>
  <si>
    <t>obl-det-bolnitsa</t>
  </si>
  <si>
    <t>obl-psich-nevr-bolnitsa-1</t>
  </si>
  <si>
    <t>obl-tub-disp</t>
  </si>
  <si>
    <t>obl-nark-disp</t>
  </si>
  <si>
    <t>obl-onco-disp</t>
  </si>
  <si>
    <t>obl-phiscult-disp</t>
  </si>
  <si>
    <t>lipetsk-emergency</t>
  </si>
  <si>
    <t>obl-stom-center</t>
  </si>
  <si>
    <t>obl-blood-station</t>
  </si>
  <si>
    <t>obl-perinatalny-center</t>
  </si>
  <si>
    <t>lipetsk-clinic-infec-bolnitsa</t>
  </si>
  <si>
    <t>lipetsk-med-college</t>
  </si>
  <si>
    <t>elets-med-college</t>
  </si>
  <si>
    <t>SQL</t>
  </si>
  <si>
    <t>№</t>
  </si>
  <si>
    <t>&lt;div id='entry'&gt;&lt;/div&gt;
&lt;link rel='stylesheet' href='http://h90428dg.beget.tech/css/style_doctor.css'&gt;
&lt;script src='https://yastatic.net/s3/frontend/forms/_/embed.js'&gt;&lt;/script&gt;
&lt;script src='http://h90428dg.beget.tech/js/POST_Request.js'&gt;&lt;/script&gt;
&lt;script&gt;let data = display('</t>
  </si>
  <si>
    <t>');&lt;/script&gt;</t>
  </si>
  <si>
    <t>Code</t>
  </si>
  <si>
    <t xml:space="preserve">стационар </t>
  </si>
  <si>
    <t>кабинет функциональной диагностики</t>
  </si>
  <si>
    <t>кабинет ультразвуковой диагностики</t>
  </si>
  <si>
    <t>женская консультация</t>
  </si>
  <si>
    <t>тыс. руб.</t>
  </si>
  <si>
    <t>Наименование</t>
  </si>
  <si>
    <t>Должностной оклад</t>
  </si>
  <si>
    <t>ДО+25% сельских</t>
  </si>
  <si>
    <t>вредность (3,2)</t>
  </si>
  <si>
    <t>выслуга                  (5 лет)</t>
  </si>
  <si>
    <t>категория                (2 категория)</t>
  </si>
  <si>
    <t>интенсивность</t>
  </si>
  <si>
    <t>специфика (участковость, фапы) 50</t>
  </si>
  <si>
    <t>Премии (2 по итогам работы)</t>
  </si>
  <si>
    <t>Примерная заработная плата  (при выслуге 5 лет, наличии 2 квалификционной категории и интенсивности 150%) при выполнении месячной нормы</t>
  </si>
  <si>
    <t>Расчетная заработная плата при наличии квалификации и 5 лет стажа) при условии выполнения месячной нормы</t>
  </si>
  <si>
    <t>ГУЗ «Воловская РБ»</t>
  </si>
  <si>
    <t>Врач – хирург</t>
  </si>
  <si>
    <t xml:space="preserve">Врач – стоматолог </t>
  </si>
  <si>
    <t>Врач - психиатр</t>
  </si>
  <si>
    <t xml:space="preserve">Врач общей практики </t>
  </si>
  <si>
    <t xml:space="preserve">Врач- офтальмолог </t>
  </si>
  <si>
    <t xml:space="preserve">Врач - педиатр участковый </t>
  </si>
  <si>
    <t xml:space="preserve">Врач - терапевт </t>
  </si>
  <si>
    <t>ГУЗ «Добринская ЦРБ»</t>
  </si>
  <si>
    <t>Врач - травматолог ортопед</t>
  </si>
  <si>
    <t>Врач - акушер гинеколог</t>
  </si>
  <si>
    <t xml:space="preserve">Врач - рентгенолог </t>
  </si>
  <si>
    <t>Врач общей врачебной практики (семейный врач)</t>
  </si>
  <si>
    <t>Врач-невролог</t>
  </si>
  <si>
    <t>ГУЗ «ЛГБ №3 "Свободный Сокол»</t>
  </si>
  <si>
    <t>Врач – акушер – гинеколог женской консультации</t>
  </si>
  <si>
    <t>Врач – акушер – гинеколог гинекологического отделения стационара</t>
  </si>
  <si>
    <t xml:space="preserve">Врач -терапевт участковый </t>
  </si>
  <si>
    <t>ГУЗ «ЛГП №2»</t>
  </si>
  <si>
    <t>Врач-терапевт участковый</t>
  </si>
  <si>
    <t xml:space="preserve">Врач-психиатр-нарколог </t>
  </si>
  <si>
    <t xml:space="preserve">Врач – акушер – гинеколог </t>
  </si>
  <si>
    <t>ГУЗ «Липецкая РБ»</t>
  </si>
  <si>
    <t>Врач – педиатр участковый</t>
  </si>
  <si>
    <t>43-66</t>
  </si>
  <si>
    <t>Врач -кардиолог (стационар)</t>
  </si>
  <si>
    <t>Врач функциональной диагностики</t>
  </si>
  <si>
    <t>30-40</t>
  </si>
  <si>
    <t>Врач-анестезиолог-реаниматолог</t>
  </si>
  <si>
    <t>35,5-58</t>
  </si>
  <si>
    <t>Врач -невролог</t>
  </si>
  <si>
    <t>Врач ультразвуковой диагностики</t>
  </si>
  <si>
    <t>Врач-эпидемиолог</t>
  </si>
  <si>
    <t>30-42,</t>
  </si>
  <si>
    <t>Врач-стоматолог</t>
  </si>
  <si>
    <t>Врач-стоматолог детский</t>
  </si>
  <si>
    <t>ГУЗ «Измалковская РБ»</t>
  </si>
  <si>
    <t>Врач-стоматолог-терапевт</t>
  </si>
  <si>
    <t>Врач – гастроэнтеролог</t>
  </si>
  <si>
    <t>Врач-эндокринолог</t>
  </si>
  <si>
    <t>ГУЗ «ЛГДБ»</t>
  </si>
  <si>
    <t>Врач- педиатр участковый</t>
  </si>
  <si>
    <t>Врач-педиатр</t>
  </si>
  <si>
    <t>Врач- рентгенолог</t>
  </si>
  <si>
    <t>Врач деткий кардиолог</t>
  </si>
  <si>
    <t>Врач детский хирург</t>
  </si>
  <si>
    <t>ГУЗ «Лебедянская ЦРБ»</t>
  </si>
  <si>
    <t>Врач -анестезиолог-реаниматолог стационара</t>
  </si>
  <si>
    <t>Врач- кардиолог</t>
  </si>
  <si>
    <t>Врач-педиатр участковый</t>
  </si>
  <si>
    <t>Врач скорой медицинской помощи</t>
  </si>
  <si>
    <t>Врач психиатр поликлиники</t>
  </si>
  <si>
    <t>Врач - травматолог- ортопед</t>
  </si>
  <si>
    <t>ГУЗ «ЛГП №4»</t>
  </si>
  <si>
    <t xml:space="preserve">Врач-терапевт </t>
  </si>
  <si>
    <t>Врач- онколог</t>
  </si>
  <si>
    <t>Врач- инфекционист</t>
  </si>
  <si>
    <t>Врач- гастроэнтеролог</t>
  </si>
  <si>
    <t>Врач зеведующий отделением-врач по медицинской профилактике</t>
  </si>
  <si>
    <t>Врач – уролог</t>
  </si>
  <si>
    <t>Врач клинической лабораторной диагностики</t>
  </si>
  <si>
    <t>Врач-нефролог</t>
  </si>
  <si>
    <t>Врач-клинический фармаколог</t>
  </si>
  <si>
    <t>ГУЗ «ЛГБ №4"Липецк-Мед»</t>
  </si>
  <si>
    <t>Врач – акушер – гинеколог  (стационар)</t>
  </si>
  <si>
    <t>Врач-анестезиолог-реаниматолог сационара</t>
  </si>
  <si>
    <t>Врач- кардиолог стационара</t>
  </si>
  <si>
    <t>Врач-нейрохирург стационара</t>
  </si>
  <si>
    <t>Врач- офтальмолог детской поликлиники</t>
  </si>
  <si>
    <t>ГУЗ «Усманская ЦРБ»</t>
  </si>
  <si>
    <t>Врач-кардиолог</t>
  </si>
  <si>
    <t>Врач-инфекционист</t>
  </si>
  <si>
    <t>Врач -уролог</t>
  </si>
  <si>
    <t>Врач-психиатр-нарколог</t>
  </si>
  <si>
    <t>Врач-хирург</t>
  </si>
  <si>
    <t>Врач -эндокринолог</t>
  </si>
  <si>
    <t>ГУЗ «Тербунская ЦРБ»</t>
  </si>
  <si>
    <t>Врач-психиатр участковый</t>
  </si>
  <si>
    <t>Врач-бактериолог</t>
  </si>
  <si>
    <t>Врач-фтизиатр участковый</t>
  </si>
  <si>
    <t>Врач -педиатр участковый</t>
  </si>
  <si>
    <t>Врач-рентгенолог</t>
  </si>
  <si>
    <t>Врач дермотовенеролог</t>
  </si>
  <si>
    <t>Ожидаемая средняя заработная плата (из приналичии квалификации и 5 лет стажа, при условии выполнения месячной нормы) тыс.руб.</t>
  </si>
  <si>
    <t>ГАУЗ "Елецкая стоматологическая поликлиника"                                 г.Елец, ул.Радиотехническая, д.6                                                                    код 8-474-67 тел.2-06-64, 6-29-75                                                 Главный врач Никонов Дмитрий Викторович</t>
  </si>
  <si>
    <t>67500-80000</t>
  </si>
  <si>
    <t>52970-64000</t>
  </si>
  <si>
    <t>от 34672 до 46230</t>
  </si>
  <si>
    <t>от49890 до 66520</t>
  </si>
  <si>
    <t>от 32000 до 46230</t>
  </si>
  <si>
    <t>от 46230</t>
  </si>
  <si>
    <t>от 45,00 до 66,52</t>
  </si>
  <si>
    <t>от 34,00 до 46,23</t>
  </si>
  <si>
    <t>заместитель главного врача по клинико-экспертной работе</t>
  </si>
  <si>
    <t>от 58,00 до 113,00</t>
  </si>
  <si>
    <t>от 50,00 до 100,00</t>
  </si>
  <si>
    <t xml:space="preserve">врач клинической лабораторной диагностики  </t>
  </si>
  <si>
    <t>врач-офтальмолог детский</t>
  </si>
  <si>
    <t>врач физической и реабилитационной медицины</t>
  </si>
  <si>
    <t>врач - лабораторный генетик</t>
  </si>
  <si>
    <t>Государственное учреждение здравоохранения «Липецкая городская больница №4 «Липецк-Мед»                                        г.Липецк, ул.Коммунистическая д.24                                           Главный врач Лихачев Валерий Алексеевич                                                  8-4742 25 -82 -10, 25-82-92, 25-82-83</t>
  </si>
  <si>
    <t>предоставляется служебное жилье</t>
  </si>
  <si>
    <t>врач-терапевт (п.Петровский)</t>
  </si>
  <si>
    <t>врач-терапевт (д.Ольговка)</t>
  </si>
  <si>
    <t>поликлиника (стационар)</t>
  </si>
  <si>
    <t>возможно предоставление места в общежитии</t>
  </si>
  <si>
    <t xml:space="preserve"> Плеханово</t>
  </si>
  <si>
    <t>врач-невролог (д.Ольговка)</t>
  </si>
  <si>
    <t>врач-стоматолог-ортопед</t>
  </si>
  <si>
    <t xml:space="preserve">Государственное  автономное профессиональное образовательное учреждение  «Липецкий медицинский колледж»                                                                                                    г.Липецк, ул.9 Мая, д.18                                                                             Код 8-474-2 тел.43-35-44, 43-35-07                                                                      Директор Шуршуков Юрий Юрьевич  </t>
  </si>
  <si>
    <t>врач-психиатр детский</t>
  </si>
  <si>
    <t>Государственное учреждение здравоохранения  «Добринская центральная районная больница»                                                                        п.Добринка, ул.Воронского, д.37                                                             Код 8-474-62     2-11-85, 2-16-96                                                           Главный врач Третьякова Алевтина Сергеевна</t>
  </si>
  <si>
    <t>Государственное учреждение здравоохранения  «Становлянская  районная больница»                                                                                  Код 8-474-76   2-26-55, 2-26-22                                                                 Главный врач  Маркина Елена Игоревна</t>
  </si>
  <si>
    <t>врач-аллерголог-иммунолог</t>
  </si>
  <si>
    <t>стационар, поликлиника</t>
  </si>
  <si>
    <t>поликлиника/стационар</t>
  </si>
  <si>
    <t>Государственное учреждение здравоохранения  «Липецкая  районная больница»                                                                        с.Боринское, ул.Больничная, д.7                                                        Код 8-4742 40-05-69, 40-01-92, 41-97-50                                                             Главный  врач Николаев Сергей Владимирович</t>
  </si>
  <si>
    <t>Государственное учреждение здравоохранения  «Липецкая областная психиатрическая больница»                                                                                                       Главный врач Пресняков     Александр Дмитриевич                          код 84742 тел.78-95-64, 78-94-30</t>
  </si>
  <si>
    <t>поликлиника (амбулатория)</t>
  </si>
  <si>
    <t>врач-детский эндокринолог</t>
  </si>
  <si>
    <t>молекулярно-генетическая лаборатория</t>
  </si>
  <si>
    <t>Государственное учреждение здравоохранения  «Добровская  районная больница»                                                                                 с.Доброе, ул.Интернациональная, 6                                                         код 8-47463 2-16-99, 2-28-2, 2-15-01                                                          Главный врач Коваленко Татьяна Рашидовна</t>
  </si>
  <si>
    <t xml:space="preserve">врач-фтизиатр участковый </t>
  </si>
  <si>
    <t xml:space="preserve">врач-диетолог </t>
  </si>
  <si>
    <t>предусмотрена социальная выплата на приобретение или строительство жилья, для докторов медицинских наук выплата 5 млн.руб., ежемесячная денежная компенсация за наем (поднаем) жилых помещений</t>
  </si>
  <si>
    <t xml:space="preserve">врач-оториноларинголог </t>
  </si>
  <si>
    <t>врач-токсиколог</t>
  </si>
  <si>
    <t>поликлиника №2</t>
  </si>
  <si>
    <t>врач приемного отделения</t>
  </si>
  <si>
    <t>врач общей практики</t>
  </si>
  <si>
    <t>ежемесячная денежная компенсация за наем (поднаем) жилых помещений, ежемесячная денежная компенсация по оплате ЖКХ, дополнительная государственная социальная поддержка в размере 50.000 руб.</t>
  </si>
  <si>
    <t>предусмотрена социальная выплата на приобретение или строительство жилья, для докторов медицинских наук выплата 5 млн.руб., ежемесячная денежная компенсация за наем (поднаем) жилых помещений, дополнительная государственная социальная поддержка в размере 5</t>
  </si>
  <si>
    <t>предоставляется служебное жилье, предусмотрена социальная выплата на приобретение или строительство жилья, губернаторские полтора миллиона, ежемесячная денежная компенсация за наем (поднаем) жилых помещений, ежемесячная денежная компенсация по оплате ЖКХ, дополнительная государственная социальная поддержка в размере 50.000 руб.</t>
  </si>
  <si>
    <t>врач-челюстно-лицевой хирург</t>
  </si>
  <si>
    <t>врач-торакальный хирург</t>
  </si>
  <si>
    <t>врач-сердечно-сосудистый хирург</t>
  </si>
  <si>
    <t>БИТ</t>
  </si>
  <si>
    <t>Государственное учреждение здравоохранения  «Елецкая  районная больница»                                                               п.Газопровод, Елецкий район                                                                   Код 8-474-67   9-05-77, 9-03-90, 9-05-54                                                    Главный врач   Петров Вадим Владимирович</t>
  </si>
  <si>
    <t>заведующий поликлиникой-врач-терапевт</t>
  </si>
  <si>
    <t>отделение функциональной диагностики</t>
  </si>
  <si>
    <t>врач-психиатр участковый</t>
  </si>
  <si>
    <t>врач-гематолог</t>
  </si>
  <si>
    <t>Государственное учреждение здравоохранения «Липецкий областной центр инфекционных болезней»                                                     Код 8-474-2 тел.25-27-02, 25-27-54,25-27-30                                              Главный врач Филатов Андрей Николаевич</t>
  </si>
  <si>
    <t>врач онколог</t>
  </si>
  <si>
    <t xml:space="preserve">Государственное учреждение здравоохранения  «Измалковская  районная больница»                                                                   с.Измалково, пер.Лесной, 4                                                                     Код 8-474-78    2-13-04, отдел кадров без кода 28-69-91 доб.209           Главный  врач Юнусов Санжар Султанович </t>
  </si>
  <si>
    <t>Хмелинецкая участковая больница</t>
  </si>
  <si>
    <t>Государственное учреждение здравоохранения «Липецкая областная клиническая инфекционная больница»                                     г. Липецк, ул. Космонавтов, 37а                                                                  Код 8-474-2 тел.   33-43-69, 33-20-67                                                            Главный врач Сиротинкина Лилия Викторовна</t>
  </si>
  <si>
    <t>отделение  ОВП (семейной медицины)с.Талица, с.Воронец, п.Соколье</t>
  </si>
  <si>
    <t>врач -эпидемиолог</t>
  </si>
  <si>
    <t>преподаватель «Сестринский уход при различных заболеваниях и состояниях»</t>
  </si>
  <si>
    <t>преподаватель «Неотложная медицинская помощь на догоспитальном этапе», «Здоровый человек и его окружение»</t>
  </si>
  <si>
    <t>преподаватель «Дифференциальная диагностика и оказание неотложной медицинской помощи на догоспитальном этапе»</t>
  </si>
  <si>
    <t>преподаватель «Неотложная медицинская помощь на догоспитальном этапе», «Медицина катастроф»</t>
  </si>
  <si>
    <t>преподаватель  «Неотложная медицинская помощь на догоспитальном этапе»</t>
  </si>
  <si>
    <t>заведующий отделением</t>
  </si>
  <si>
    <t>Государственное учреждение здравоохранения  «Данковская центральная районная больница»                                                                     г.Данков, ул.К-Маркса, д.1                                                                              Код 8-474-65    6-60-68,6-66-51                                                                    Главный врач Гальцов Андрей Юрьевич</t>
  </si>
  <si>
    <t>амбулатория с. Большая Поляна</t>
  </si>
  <si>
    <t>отделение спортивной медицины</t>
  </si>
  <si>
    <t xml:space="preserve">ГАПОУ «Елецкий  медицинский колледж имени Героя Советского Союза Ксении Семеновны Константиновой»                                        г.Елец, ул.Рабочий поселок, 19                                                                         тел. 8 (47467) 5-10-41                                                                           Директор Меньших Елена 
Валериевна
</t>
  </si>
  <si>
    <t>преподаватель  «Лечение пациентов терапевтического профиля (Оказание специализированной помощи)»</t>
  </si>
  <si>
    <t>Государственное учреждение здравоохранения "Елецкая городская больница им.Н.А.Семашко"                                            г. Елец, ул. Коммунаров, 40                                                                         Код 8-474-67  тел. 2-32-70                                                                     Главный врач Юзбеков Джамал Ахмедович</t>
  </si>
  <si>
    <t>Государственное учреждение здравоохранения «Липецкая городская поликлиника № 4»                                                               г. Липецк, ул. Гагарина,139                                                                         код 8-474-2 тел.55-21-80, 55-23-01                                                           Главный врач Волкорезов Игорь Алексеевич</t>
  </si>
  <si>
    <t>Государственное учреждение здравоохранения «Чаплыгинская районная больница»     Код 8-474-75 2-22-36, 8-474-75 2-23-65 И.о.главного врача Щемелинина Елена Владимировна</t>
  </si>
  <si>
    <t>врач детский хирург</t>
  </si>
  <si>
    <t>врачебная амбулатория, Байгорское, Бреславское</t>
  </si>
  <si>
    <t>Государственное учреждение здравоохранения «Липецкий областной наркологический диспансер»                                                    г. Липецк, ул. Ленинградская, 18                                                       Код 8-474-2 тел.   73-06-45, 73-05-54                                                Главный врач  Винокуров Александр Сергеевич</t>
  </si>
  <si>
    <t>стационар(поликлиника)</t>
  </si>
  <si>
    <t>врач-ревматолог</t>
  </si>
  <si>
    <t>Отделение ОВП:с.Новополянье, пос.Рощинский</t>
  </si>
  <si>
    <t>преподаватель клинических дисциплин</t>
  </si>
  <si>
    <t>врач-терапевт кабинета неотложной медицинской помощи</t>
  </si>
  <si>
    <t>врач-гастроэнтеролог</t>
  </si>
  <si>
    <t>врпач-хирург</t>
  </si>
  <si>
    <t>поликлиника (Воловская РБ)</t>
  </si>
  <si>
    <t>стационар (Воловская РБ)</t>
  </si>
  <si>
    <t>предоставляется жилье,  ежемесячная денежная компенсация за наем (поднаем) жилых помещений, ежемесячная денежная компенсация по оплате ЖКХ</t>
  </si>
  <si>
    <t xml:space="preserve">Государственное учреждение здравоохранения «Липецкая городская поликлиника № 1»                                                              г.Липецк, ул.Петра Смородина, д.13                                                                         44-75-65                                                                                    Главный врач Гулевская Мария Михайловна </t>
  </si>
  <si>
    <t>врач-детский кардиолог</t>
  </si>
  <si>
    <t>врач общей практики (семейный врач) с.Верхняя Матренка, с. Лебедянка</t>
  </si>
  <si>
    <t>врач-уролог на 0,5 ставки</t>
  </si>
  <si>
    <t>Каликинская больница</t>
  </si>
  <si>
    <t>отделение ОВП:с.Шовское, с. Троекурово</t>
  </si>
  <si>
    <t>ООВП(СМ) с.Ситовка</t>
  </si>
  <si>
    <t>женская консультация с. Кузьминские Отвержки</t>
  </si>
  <si>
    <t>д.Новая Деревня, Вербилово, Троицкое, Частая дубрава</t>
  </si>
  <si>
    <t>врач по спортивной медицине г. Елец</t>
  </si>
  <si>
    <t>заместитель главного врача  по медицинской части (г.Елец)</t>
  </si>
  <si>
    <t>заместитель главного врача по организационно-методическорй работе</t>
  </si>
  <si>
    <t>судебный эксперт (эксперт-генетик)</t>
  </si>
  <si>
    <t>врач общей практики (семейный врач)  с. Лебедянка</t>
  </si>
  <si>
    <t>врач-приемного отделения-врач-терапевт</t>
  </si>
  <si>
    <t>ГУЗ «Липецкая областная станция переливания крови»                              г.Липецк, ул.Космонавтов, д,11а  (4742) 34-80-80, 36-62-81                                         Главный врач Мурузов Игорь Васильевич</t>
  </si>
  <si>
    <t xml:space="preserve">Государственное учреждение здравоохранения  «Усманская центральная районная больница»       Главный врач Боева Марина Николаевна,  код (8-474-72)      2-15-93, 2-39-53                    </t>
  </si>
  <si>
    <t>Государственное учреждение здравоохранения «Елецкая городская детская больница»                                                              г. Елец, ул. 220 Стрелковой дивизии                                                    Код 8-474-67  тел. 2-57-95                                                                        Главный врач Деревянкина Екатерина Александровна</t>
  </si>
  <si>
    <t>Потребность в специалистах с высшим медицинским образованием в государственных учреждениях здравоохранения Липецкой области на 01.08.2025</t>
  </si>
  <si>
    <t>Государственное учреждение здравоохранения «Липецкая городская детская стоматологическая поликлиника»                                      г. Липецк, ул. Советская, 63                                                                        Код 8-474-2 тел. 22-60-11                                                                   Главный врач Пилипенко Константин Иванович</t>
  </si>
  <si>
    <t xml:space="preserve">Государственное учреждение здравоохранения «Липецкая городская  больница скорой медицинской помощи №1»  г. Липецк, ул, Космонавтов, 39                                                               Код 8-474-2   тел. 50-02-01, 50-02-98                                             Главный врач Павлюкевич Дмитрий Владиславович </t>
  </si>
  <si>
    <t>Государственное учреждение здравоохранения  «Липецкая городская больница №3   «Свободный сокол»                                         г. Липецк, ул. Ушинского, 10                                                        Главный врач Павлюкевич Елена Викторовна  код 4742 48-02-40, 48-02-50,48-02-45,28-64-64</t>
  </si>
  <si>
    <t>Государственное учреждение здравоохранения «Липецкая городская детская больница»    г. Липецк, ул. Ленина, д.40 Код 8-474-2 тел.   55-33-03, 55-33-48 доб.517 Главный врач  Толбин  Алексей Александрович</t>
  </si>
</sst>
</file>

<file path=xl/styles.xml><?xml version="1.0" encoding="utf-8"?>
<styleSheet xmlns="http://schemas.openxmlformats.org/spreadsheetml/2006/main" xmlns:mc="http://schemas.openxmlformats.org/markup-compatibility/2006" xmlns:x14ac="http://schemas.microsoft.com/office/spreadsheetml/2009/9/ac" mc:Ignorable="x14ac">
  <fonts count="16" x14ac:knownFonts="1">
    <font>
      <sz val="11"/>
      <color theme="1"/>
      <name val="Calibri"/>
      <family val="2"/>
      <charset val="204"/>
      <scheme val="minor"/>
    </font>
    <font>
      <sz val="12"/>
      <color theme="1"/>
      <name val="Times New Roman"/>
      <family val="1"/>
      <charset val="204"/>
    </font>
    <font>
      <b/>
      <sz val="12"/>
      <color theme="1"/>
      <name val="Times New Roman"/>
      <family val="1"/>
      <charset val="204"/>
    </font>
    <font>
      <sz val="12"/>
      <name val="Times New Roman"/>
      <family val="1"/>
      <charset val="204"/>
    </font>
    <font>
      <sz val="12"/>
      <color rgb="FF000000"/>
      <name val="Times New Roman"/>
      <family val="1"/>
      <charset val="204"/>
    </font>
    <font>
      <b/>
      <sz val="12"/>
      <color rgb="FF000000"/>
      <name val="Times New Roman"/>
      <family val="1"/>
      <charset val="204"/>
    </font>
    <font>
      <sz val="11"/>
      <color theme="1"/>
      <name val="Calibri"/>
      <family val="2"/>
      <charset val="204"/>
      <scheme val="minor"/>
    </font>
    <font>
      <b/>
      <sz val="11"/>
      <color theme="1"/>
      <name val="Calibri"/>
      <family val="2"/>
      <charset val="204"/>
      <scheme val="minor"/>
    </font>
    <font>
      <b/>
      <sz val="11"/>
      <color theme="1"/>
      <name val="Calibri"/>
      <family val="2"/>
      <scheme val="minor"/>
    </font>
    <font>
      <sz val="10"/>
      <color theme="1"/>
      <name val="Times New Roman"/>
      <family val="1"/>
      <charset val="204"/>
    </font>
    <font>
      <sz val="11"/>
      <color theme="1"/>
      <name val="Times New Roman"/>
      <family val="1"/>
      <charset val="204"/>
    </font>
    <font>
      <b/>
      <sz val="11"/>
      <color theme="1"/>
      <name val="Times New Roman"/>
      <family val="1"/>
      <charset val="204"/>
    </font>
    <font>
      <b/>
      <sz val="12"/>
      <color theme="1"/>
      <name val="Calibri"/>
      <family val="2"/>
      <charset val="204"/>
      <scheme val="minor"/>
    </font>
    <font>
      <b/>
      <sz val="14"/>
      <color theme="1"/>
      <name val="Times New Roman"/>
      <family val="1"/>
      <charset val="204"/>
    </font>
    <font>
      <u/>
      <sz val="12"/>
      <color theme="1"/>
      <name val="Times New Roman"/>
      <family val="1"/>
      <charset val="204"/>
    </font>
    <font>
      <b/>
      <u/>
      <sz val="11"/>
      <color theme="1"/>
      <name val="Times New Roman"/>
      <family val="1"/>
      <charset val="204"/>
    </font>
  </fonts>
  <fills count="6">
    <fill>
      <patternFill patternType="none"/>
    </fill>
    <fill>
      <patternFill patternType="gray125"/>
    </fill>
    <fill>
      <patternFill patternType="solid">
        <fgColor rgb="FFFFFF00"/>
        <bgColor indexed="64"/>
      </patternFill>
    </fill>
    <fill>
      <patternFill patternType="solid">
        <fgColor rgb="FFFFC000"/>
        <bgColor indexed="64"/>
      </patternFill>
    </fill>
    <fill>
      <patternFill patternType="solid">
        <fgColor rgb="FF92D050"/>
        <bgColor indexed="64"/>
      </patternFill>
    </fill>
    <fill>
      <patternFill patternType="solid">
        <fgColor theme="0"/>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s>
  <cellStyleXfs count="1">
    <xf numFmtId="0" fontId="0" fillId="0" borderId="0"/>
  </cellStyleXfs>
  <cellXfs count="94">
    <xf numFmtId="0" fontId="0" fillId="0" borderId="0" xfId="0"/>
    <xf numFmtId="0" fontId="2" fillId="0" borderId="1" xfId="0" applyFont="1" applyFill="1" applyBorder="1" applyAlignment="1">
      <alignment horizontal="center" vertical="center" wrapText="1"/>
    </xf>
    <xf numFmtId="0" fontId="1" fillId="0" borderId="0" xfId="0" applyFont="1" applyAlignment="1">
      <alignment horizontal="center" vertical="center" wrapText="1"/>
    </xf>
    <xf numFmtId="0" fontId="1" fillId="0" borderId="0" xfId="0" applyFont="1" applyAlignment="1">
      <alignment horizontal="left" vertical="top" wrapText="1"/>
    </xf>
    <xf numFmtId="0" fontId="1" fillId="0" borderId="0" xfId="0" applyFont="1" applyFill="1" applyAlignment="1">
      <alignment horizontal="center" vertical="center" wrapText="1"/>
    </xf>
    <xf numFmtId="0" fontId="0" fillId="0" borderId="0" xfId="0" applyFill="1"/>
    <xf numFmtId="0" fontId="8" fillId="0" borderId="0" xfId="0" applyFont="1"/>
    <xf numFmtId="0" fontId="0" fillId="0" borderId="0" xfId="0" applyAlignment="1">
      <alignment horizontal="right"/>
    </xf>
    <xf numFmtId="0" fontId="7" fillId="0" borderId="1" xfId="0" applyFont="1" applyBorder="1" applyAlignment="1">
      <alignment horizontal="center" vertical="center" wrapText="1"/>
    </xf>
    <xf numFmtId="0" fontId="1" fillId="0" borderId="1" xfId="0" applyFont="1" applyBorder="1" applyAlignment="1">
      <alignment horizontal="center" vertical="center" wrapText="1"/>
    </xf>
    <xf numFmtId="0" fontId="1" fillId="0" borderId="1" xfId="0" applyFont="1" applyFill="1" applyBorder="1" applyAlignment="1">
      <alignment horizontal="center" vertical="center" wrapText="1"/>
    </xf>
    <xf numFmtId="0" fontId="2" fillId="0" borderId="1" xfId="0" applyFont="1" applyBorder="1" applyAlignment="1">
      <alignment horizontal="center" vertical="center" wrapText="1"/>
    </xf>
    <xf numFmtId="0" fontId="6" fillId="0" borderId="0" xfId="0" applyFont="1" applyAlignment="1">
      <alignment vertical="top" wrapText="1"/>
    </xf>
    <xf numFmtId="0" fontId="7" fillId="0" borderId="1" xfId="0" applyFont="1" applyBorder="1" applyAlignment="1">
      <alignment vertical="top" wrapText="1"/>
    </xf>
    <xf numFmtId="0" fontId="7" fillId="0" borderId="1" xfId="0" applyFont="1" applyBorder="1" applyAlignment="1">
      <alignment horizontal="center" vertical="top" wrapText="1"/>
    </xf>
    <xf numFmtId="0" fontId="7" fillId="0" borderId="1" xfId="0" applyFont="1" applyFill="1" applyBorder="1" applyAlignment="1">
      <alignment horizontal="center" vertical="top" wrapText="1"/>
    </xf>
    <xf numFmtId="0" fontId="7" fillId="0" borderId="0" xfId="0" applyFont="1" applyAlignment="1">
      <alignment horizontal="center" vertical="top" wrapText="1"/>
    </xf>
    <xf numFmtId="0" fontId="9" fillId="0" borderId="1" xfId="0" applyFont="1" applyBorder="1" applyAlignment="1">
      <alignment vertical="center" wrapText="1"/>
    </xf>
    <xf numFmtId="4" fontId="10" fillId="0" borderId="1" xfId="0" applyNumberFormat="1" applyFont="1" applyBorder="1" applyAlignment="1">
      <alignment horizontal="center" vertical="center"/>
    </xf>
    <xf numFmtId="4" fontId="10" fillId="0" borderId="1" xfId="0" applyNumberFormat="1" applyFont="1" applyFill="1" applyBorder="1" applyAlignment="1">
      <alignment horizontal="center" vertical="center"/>
    </xf>
    <xf numFmtId="4" fontId="11" fillId="0" borderId="1" xfId="0" applyNumberFormat="1" applyFont="1" applyBorder="1" applyAlignment="1">
      <alignment horizontal="center" vertical="center"/>
    </xf>
    <xf numFmtId="4" fontId="12" fillId="0" borderId="1" xfId="0" applyNumberFormat="1" applyFont="1" applyBorder="1" applyAlignment="1">
      <alignment horizontal="center"/>
    </xf>
    <xf numFmtId="0" fontId="0" fillId="0" borderId="1" xfId="0" applyBorder="1"/>
    <xf numFmtId="0" fontId="0" fillId="0" borderId="1" xfId="0" applyFill="1" applyBorder="1"/>
    <xf numFmtId="0" fontId="8" fillId="0" borderId="1" xfId="0" applyFont="1" applyBorder="1"/>
    <xf numFmtId="0" fontId="9" fillId="0" borderId="0" xfId="0" applyFont="1"/>
    <xf numFmtId="0" fontId="9" fillId="0" borderId="1" xfId="0" applyFont="1" applyFill="1" applyBorder="1" applyAlignment="1">
      <alignment vertical="center" wrapText="1"/>
    </xf>
    <xf numFmtId="17" fontId="0" fillId="0" borderId="0" xfId="0" applyNumberFormat="1"/>
    <xf numFmtId="4" fontId="10" fillId="0" borderId="4" xfId="0" applyNumberFormat="1" applyFont="1" applyFill="1" applyBorder="1" applyAlignment="1">
      <alignment horizontal="center" vertical="center"/>
    </xf>
    <xf numFmtId="4" fontId="11" fillId="0" borderId="1" xfId="0" applyNumberFormat="1" applyFont="1" applyFill="1" applyBorder="1" applyAlignment="1">
      <alignment horizontal="center" vertical="center"/>
    </xf>
    <xf numFmtId="0" fontId="9" fillId="2" borderId="1" xfId="0" applyFont="1" applyFill="1" applyBorder="1" applyAlignment="1">
      <alignment vertical="center" wrapText="1"/>
    </xf>
    <xf numFmtId="4" fontId="10" fillId="2" borderId="1" xfId="0" applyNumberFormat="1" applyFont="1" applyFill="1" applyBorder="1" applyAlignment="1">
      <alignment horizontal="center" vertical="center"/>
    </xf>
    <xf numFmtId="4" fontId="11" fillId="2" borderId="1" xfId="0" applyNumberFormat="1" applyFont="1" applyFill="1" applyBorder="1" applyAlignment="1">
      <alignment horizontal="center" vertical="center"/>
    </xf>
    <xf numFmtId="0" fontId="0" fillId="2" borderId="0" xfId="0" applyFill="1"/>
    <xf numFmtId="4" fontId="12" fillId="2" borderId="1" xfId="0" applyNumberFormat="1" applyFont="1" applyFill="1" applyBorder="1" applyAlignment="1">
      <alignment horizontal="center"/>
    </xf>
    <xf numFmtId="0" fontId="9" fillId="4" borderId="1" xfId="0" applyFont="1" applyFill="1" applyBorder="1" applyAlignment="1">
      <alignment vertical="center" wrapText="1"/>
    </xf>
    <xf numFmtId="4" fontId="10" fillId="4" borderId="1" xfId="0" applyNumberFormat="1" applyFont="1" applyFill="1" applyBorder="1" applyAlignment="1">
      <alignment horizontal="center" vertical="center"/>
    </xf>
    <xf numFmtId="4" fontId="11" fillId="4" borderId="1" xfId="0" applyNumberFormat="1" applyFont="1" applyFill="1" applyBorder="1" applyAlignment="1">
      <alignment horizontal="center" vertical="center"/>
    </xf>
    <xf numFmtId="0" fontId="9" fillId="3" borderId="2" xfId="0" applyFont="1" applyFill="1" applyBorder="1" applyAlignment="1">
      <alignment vertical="center" wrapText="1"/>
    </xf>
    <xf numFmtId="4" fontId="10" fillId="3" borderId="4" xfId="0" applyNumberFormat="1" applyFont="1" applyFill="1" applyBorder="1" applyAlignment="1">
      <alignment horizontal="center" vertical="center"/>
    </xf>
    <xf numFmtId="4" fontId="10" fillId="3" borderId="2" xfId="0" applyNumberFormat="1" applyFont="1" applyFill="1" applyBorder="1" applyAlignment="1">
      <alignment horizontal="center" vertical="center"/>
    </xf>
    <xf numFmtId="0" fontId="0" fillId="3" borderId="0" xfId="0" applyFill="1"/>
    <xf numFmtId="4" fontId="11" fillId="3" borderId="2" xfId="0" applyNumberFormat="1" applyFont="1" applyFill="1" applyBorder="1" applyAlignment="1">
      <alignment horizontal="center" vertical="center"/>
    </xf>
    <xf numFmtId="0" fontId="1" fillId="0" borderId="0" xfId="0" applyFont="1" applyFill="1" applyAlignment="1">
      <alignment horizontal="left" vertical="top" wrapText="1"/>
    </xf>
    <xf numFmtId="0" fontId="1" fillId="0" borderId="0" xfId="0" quotePrefix="1" applyFont="1" applyFill="1" applyAlignment="1">
      <alignment horizontal="center" vertical="center" wrapText="1"/>
    </xf>
    <xf numFmtId="9" fontId="1" fillId="0" borderId="0" xfId="0" applyNumberFormat="1" applyFont="1" applyFill="1" applyAlignment="1">
      <alignment horizontal="center" vertical="center" wrapText="1"/>
    </xf>
    <xf numFmtId="0" fontId="1" fillId="0" borderId="1" xfId="0" applyFont="1" applyFill="1" applyBorder="1" applyAlignment="1">
      <alignment horizontal="left" vertical="top" wrapText="1"/>
    </xf>
    <xf numFmtId="0" fontId="1" fillId="0" borderId="1" xfId="0" applyFont="1" applyFill="1" applyBorder="1" applyAlignment="1">
      <alignment horizontal="left" vertical="top" wrapText="1"/>
    </xf>
    <xf numFmtId="0" fontId="1" fillId="5" borderId="1" xfId="0" applyFont="1" applyFill="1" applyBorder="1" applyAlignment="1">
      <alignment horizontal="left" vertical="top" wrapText="1"/>
    </xf>
    <xf numFmtId="0" fontId="2" fillId="5" borderId="1" xfId="0" applyFont="1" applyFill="1" applyBorder="1" applyAlignment="1">
      <alignment horizontal="center" vertical="center" wrapText="1"/>
    </xf>
    <xf numFmtId="4" fontId="11" fillId="5" borderId="1" xfId="0" applyNumberFormat="1" applyFont="1" applyFill="1" applyBorder="1" applyAlignment="1">
      <alignment horizontal="center"/>
    </xf>
    <xf numFmtId="0" fontId="1" fillId="2" borderId="0" xfId="0" applyFont="1" applyFill="1" applyAlignment="1">
      <alignment horizontal="center" vertical="center" wrapText="1"/>
    </xf>
    <xf numFmtId="0" fontId="1" fillId="2" borderId="1" xfId="0" applyFont="1" applyFill="1" applyBorder="1" applyAlignment="1">
      <alignment horizontal="left" vertical="top" wrapText="1"/>
    </xf>
    <xf numFmtId="0" fontId="1" fillId="2" borderId="0" xfId="0" applyFont="1" applyFill="1" applyAlignment="1">
      <alignment horizontal="left" vertical="top" wrapText="1"/>
    </xf>
    <xf numFmtId="0" fontId="1" fillId="2" borderId="0" xfId="0" quotePrefix="1" applyFont="1" applyFill="1" applyAlignment="1">
      <alignment horizontal="center" vertical="center" wrapText="1"/>
    </xf>
    <xf numFmtId="0" fontId="1" fillId="5" borderId="1" xfId="0" applyFont="1" applyFill="1" applyBorder="1" applyAlignment="1">
      <alignment horizontal="left" vertical="top" wrapText="1"/>
    </xf>
    <xf numFmtId="0" fontId="1" fillId="0" borderId="1" xfId="0" applyFont="1" applyFill="1" applyBorder="1" applyAlignment="1">
      <alignment horizontal="left" vertical="center" wrapText="1"/>
    </xf>
    <xf numFmtId="4" fontId="11" fillId="0" borderId="1" xfId="0" applyNumberFormat="1" applyFont="1" applyFill="1" applyBorder="1" applyAlignment="1">
      <alignment horizontal="center"/>
    </xf>
    <xf numFmtId="0" fontId="1" fillId="0" borderId="1" xfId="0" applyFont="1" applyFill="1" applyBorder="1" applyAlignment="1">
      <alignment horizontal="left" vertical="top" wrapText="1"/>
    </xf>
    <xf numFmtId="0" fontId="1" fillId="0" borderId="1" xfId="0" applyFont="1" applyFill="1" applyBorder="1" applyAlignment="1">
      <alignment vertical="top" wrapText="1"/>
    </xf>
    <xf numFmtId="0" fontId="2" fillId="0" borderId="1" xfId="0" applyFont="1" applyFill="1" applyBorder="1" applyAlignment="1">
      <alignment horizontal="left" vertical="top" wrapText="1"/>
    </xf>
    <xf numFmtId="0" fontId="3" fillId="0" borderId="1" xfId="0" applyFont="1" applyFill="1" applyBorder="1" applyAlignment="1">
      <alignment horizontal="left" vertical="top" wrapText="1"/>
    </xf>
    <xf numFmtId="4" fontId="11" fillId="0" borderId="1" xfId="0" applyNumberFormat="1" applyFont="1" applyFill="1" applyBorder="1" applyAlignment="1">
      <alignment horizontal="left"/>
    </xf>
    <xf numFmtId="0" fontId="4" fillId="0" borderId="1" xfId="0" applyFont="1" applyFill="1" applyBorder="1" applyAlignment="1">
      <alignment horizontal="left" vertical="top" wrapText="1"/>
    </xf>
    <xf numFmtId="0" fontId="5" fillId="0" borderId="1" xfId="0" applyFont="1" applyFill="1" applyBorder="1" applyAlignment="1">
      <alignment horizontal="left" vertical="top" wrapText="1"/>
    </xf>
    <xf numFmtId="0" fontId="1" fillId="5" borderId="1" xfId="0" applyFont="1" applyFill="1" applyBorder="1" applyAlignment="1">
      <alignment horizontal="left" vertical="top" wrapText="1"/>
    </xf>
    <xf numFmtId="0" fontId="1" fillId="0" borderId="1" xfId="0" applyFont="1" applyFill="1" applyBorder="1" applyAlignment="1">
      <alignment horizontal="left" vertical="top" wrapText="1"/>
    </xf>
    <xf numFmtId="0" fontId="1" fillId="5" borderId="2" xfId="0" applyFont="1" applyFill="1" applyBorder="1" applyAlignment="1">
      <alignment horizontal="center" vertical="top" wrapText="1"/>
    </xf>
    <xf numFmtId="0" fontId="4" fillId="0" borderId="1" xfId="0" applyFont="1" applyFill="1" applyBorder="1" applyAlignment="1">
      <alignment horizontal="left" vertical="top" wrapText="1"/>
    </xf>
    <xf numFmtId="4" fontId="10" fillId="0" borderId="1" xfId="0" applyNumberFormat="1" applyFont="1" applyFill="1" applyBorder="1" applyAlignment="1">
      <alignment horizontal="center"/>
    </xf>
    <xf numFmtId="0" fontId="3" fillId="0" borderId="1" xfId="0" applyFont="1" applyFill="1" applyBorder="1" applyAlignment="1">
      <alignment horizontal="left" vertical="center" wrapText="1"/>
    </xf>
    <xf numFmtId="4" fontId="11" fillId="0" borderId="1" xfId="0" applyNumberFormat="1" applyFont="1" applyFill="1" applyBorder="1" applyAlignment="1"/>
    <xf numFmtId="0" fontId="1" fillId="0" borderId="0" xfId="0" applyFont="1" applyFill="1" applyBorder="1" applyAlignment="1">
      <alignment horizontal="center" vertical="center" wrapText="1"/>
    </xf>
    <xf numFmtId="4" fontId="2" fillId="0" borderId="1" xfId="0" applyNumberFormat="1" applyFont="1" applyFill="1" applyBorder="1" applyAlignment="1">
      <alignment horizontal="center"/>
    </xf>
    <xf numFmtId="0" fontId="14" fillId="0" borderId="1" xfId="0" applyFont="1" applyFill="1" applyBorder="1" applyAlignment="1">
      <alignment horizontal="left" vertical="top" wrapText="1"/>
    </xf>
    <xf numFmtId="4" fontId="15" fillId="0" borderId="1" xfId="0" applyNumberFormat="1" applyFont="1" applyFill="1" applyBorder="1" applyAlignment="1">
      <alignment horizontal="center"/>
    </xf>
    <xf numFmtId="0" fontId="1" fillId="0" borderId="1" xfId="0" applyFont="1" applyFill="1" applyBorder="1" applyAlignment="1">
      <alignment horizontal="left" vertical="top" wrapText="1"/>
    </xf>
    <xf numFmtId="0" fontId="1" fillId="5" borderId="1" xfId="0" applyFont="1" applyFill="1" applyBorder="1" applyAlignment="1">
      <alignment horizontal="left" vertical="top" wrapText="1"/>
    </xf>
    <xf numFmtId="0" fontId="1" fillId="5" borderId="2" xfId="0" applyFont="1" applyFill="1" applyBorder="1" applyAlignment="1">
      <alignment horizontal="center" vertical="top" wrapText="1"/>
    </xf>
    <xf numFmtId="0" fontId="1" fillId="5" borderId="4" xfId="0" applyFont="1" applyFill="1" applyBorder="1" applyAlignment="1">
      <alignment horizontal="center" vertical="top" wrapText="1"/>
    </xf>
    <xf numFmtId="0" fontId="1" fillId="5" borderId="3" xfId="0" applyFont="1" applyFill="1" applyBorder="1" applyAlignment="1">
      <alignment horizontal="center" vertical="top" wrapText="1"/>
    </xf>
    <xf numFmtId="0" fontId="1" fillId="0" borderId="2" xfId="0" applyFont="1" applyFill="1" applyBorder="1" applyAlignment="1">
      <alignment horizontal="left" vertical="top" wrapText="1"/>
    </xf>
    <xf numFmtId="0" fontId="1" fillId="0" borderId="4" xfId="0" applyFont="1" applyFill="1" applyBorder="1" applyAlignment="1">
      <alignment horizontal="left" vertical="top" wrapText="1"/>
    </xf>
    <xf numFmtId="0" fontId="1" fillId="0" borderId="1" xfId="0" applyFont="1" applyFill="1" applyBorder="1" applyAlignment="1">
      <alignment vertical="top" wrapText="1"/>
    </xf>
    <xf numFmtId="0" fontId="1" fillId="5" borderId="2" xfId="0" applyFont="1" applyFill="1" applyBorder="1" applyAlignment="1">
      <alignment vertical="top" wrapText="1"/>
    </xf>
    <xf numFmtId="0" fontId="1" fillId="5" borderId="4" xfId="0" applyFont="1" applyFill="1" applyBorder="1" applyAlignment="1">
      <alignment vertical="top" wrapText="1"/>
    </xf>
    <xf numFmtId="0" fontId="1" fillId="0" borderId="2" xfId="0" applyFont="1" applyFill="1" applyBorder="1" applyAlignment="1">
      <alignment vertical="top" wrapText="1"/>
    </xf>
    <xf numFmtId="0" fontId="1" fillId="0" borderId="4" xfId="0" applyFont="1" applyFill="1" applyBorder="1" applyAlignment="1">
      <alignment vertical="top" wrapText="1"/>
    </xf>
    <xf numFmtId="0" fontId="2" fillId="5" borderId="0" xfId="0" applyFont="1" applyFill="1" applyAlignment="1">
      <alignment horizontal="center" vertical="center" wrapText="1"/>
    </xf>
    <xf numFmtId="0" fontId="1" fillId="0" borderId="4" xfId="0" applyFont="1" applyFill="1" applyBorder="1" applyAlignment="1">
      <alignment horizontal="center" vertical="top" wrapText="1"/>
    </xf>
    <xf numFmtId="0" fontId="1" fillId="0" borderId="3" xfId="0" applyFont="1" applyFill="1" applyBorder="1" applyAlignment="1">
      <alignment horizontal="center" vertical="top" wrapText="1"/>
    </xf>
    <xf numFmtId="0" fontId="1" fillId="0" borderId="2" xfId="0" applyFont="1" applyFill="1" applyBorder="1" applyAlignment="1">
      <alignment horizontal="center" vertical="top" wrapText="1"/>
    </xf>
    <xf numFmtId="0" fontId="1" fillId="0" borderId="0" xfId="0" applyFont="1" applyFill="1" applyBorder="1" applyAlignment="1">
      <alignment horizontal="left" vertical="top" wrapText="1"/>
    </xf>
    <xf numFmtId="0" fontId="13" fillId="5" borderId="0" xfId="0" applyFont="1" applyFill="1" applyAlignment="1">
      <alignment horizontal="center" vertical="center" wrapText="1"/>
    </xf>
  </cellXfs>
  <cellStyles count="1">
    <cellStyle name="Обычный" xfId="0" builtinId="0"/>
  </cellStyles>
  <dxfs count="0"/>
  <tableStyles count="0" defaultTableStyle="TableStyleMedium9" defaultPivotStyle="PivotStyleLight16"/>
  <colors>
    <mruColors>
      <color rgb="FFFFFF99"/>
      <color rgb="FFFF3B40"/>
      <color rgb="FFCCECFF"/>
      <color rgb="FFFF2126"/>
      <color rgb="FF00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EV390"/>
  <sheetViews>
    <sheetView tabSelected="1" zoomScale="90" zoomScaleNormal="90" workbookViewId="0">
      <selection activeCell="E298" sqref="E298"/>
    </sheetView>
  </sheetViews>
  <sheetFormatPr defaultColWidth="8.85546875" defaultRowHeight="19.5" customHeight="1" x14ac:dyDescent="0.25"/>
  <cols>
    <col min="1" max="1" width="6" style="2" customWidth="1"/>
    <col min="2" max="2" width="39" style="2" customWidth="1"/>
    <col min="3" max="3" width="16.28515625" style="2" hidden="1" customWidth="1"/>
    <col min="4" max="4" width="5.140625" style="2" hidden="1" customWidth="1"/>
    <col min="5" max="5" width="49.5703125" style="4" customWidth="1"/>
    <col min="6" max="6" width="33.28515625" style="4" customWidth="1"/>
    <col min="7" max="7" width="13.42578125" style="4" customWidth="1"/>
    <col min="8" max="8" width="0.5703125" style="4" hidden="1" customWidth="1"/>
    <col min="9" max="9" width="59.28515625" style="2" customWidth="1"/>
    <col min="10" max="10" width="0.140625" style="3" hidden="1" customWidth="1"/>
    <col min="11" max="11" width="7.7109375" style="3" hidden="1" customWidth="1"/>
    <col min="12" max="12" width="0.28515625" style="2" hidden="1" customWidth="1"/>
    <col min="13" max="13" width="0.140625" style="3" hidden="1" customWidth="1"/>
    <col min="14" max="14" width="7.7109375" style="2" customWidth="1"/>
    <col min="15" max="15" width="13.7109375" style="2" bestFit="1" customWidth="1"/>
    <col min="16" max="16" width="10.7109375" style="2" bestFit="1" customWidth="1"/>
    <col min="17" max="16384" width="8.85546875" style="2"/>
  </cols>
  <sheetData>
    <row r="1" spans="1:61" ht="60.75" customHeight="1" x14ac:dyDescent="0.25">
      <c r="A1" s="93" t="s">
        <v>362</v>
      </c>
      <c r="B1" s="88"/>
      <c r="C1" s="88"/>
      <c r="D1" s="88"/>
      <c r="E1" s="88"/>
      <c r="F1" s="88"/>
      <c r="G1" s="88"/>
      <c r="H1" s="88"/>
      <c r="I1" s="88"/>
    </row>
    <row r="2" spans="1:61" ht="130.5" customHeight="1" x14ac:dyDescent="0.25">
      <c r="A2" s="49" t="s">
        <v>0</v>
      </c>
      <c r="B2" s="49" t="s">
        <v>45</v>
      </c>
      <c r="C2" s="49" t="s">
        <v>148</v>
      </c>
      <c r="D2" s="49" t="s">
        <v>103</v>
      </c>
      <c r="E2" s="49" t="s">
        <v>57</v>
      </c>
      <c r="F2" s="49" t="s">
        <v>50</v>
      </c>
      <c r="G2" s="49" t="s">
        <v>46</v>
      </c>
      <c r="H2" s="49" t="s">
        <v>251</v>
      </c>
      <c r="I2" s="49" t="s">
        <v>51</v>
      </c>
      <c r="J2" s="1" t="s">
        <v>147</v>
      </c>
      <c r="M2" s="1" t="s">
        <v>151</v>
      </c>
    </row>
    <row r="3" spans="1:61" s="4" customFormat="1" ht="22.5" customHeight="1" x14ac:dyDescent="0.2">
      <c r="A3" s="77">
        <v>1</v>
      </c>
      <c r="B3" s="77" t="s">
        <v>364</v>
      </c>
      <c r="C3" s="48">
        <v>1</v>
      </c>
      <c r="D3" s="48" t="s">
        <v>104</v>
      </c>
      <c r="E3" s="48" t="s">
        <v>13</v>
      </c>
      <c r="F3" s="48" t="s">
        <v>58</v>
      </c>
      <c r="G3" s="48">
        <v>1</v>
      </c>
      <c r="H3" s="50">
        <v>78.599999999999994</v>
      </c>
      <c r="I3" s="48" t="s">
        <v>90</v>
      </c>
      <c r="J3" s="46" t="str">
        <f>CONCATENATE("INSERT INTO `medical_vacancies` (`id`, `keyOrganization`, `job`, `division`, `bet`, `measures`) VALUES (NULL, ","'",D3,"', '",E3,"', ","'",F3,"', ","'",G3,"', ","'",I3,"');")</f>
        <v>INSERT INTO `medical_vacancies` (`id`, `keyOrganization`, `job`, `division`, `bet`, `measures`) VALUES (NULL, 'lipetsk-crb', 'врач-терапевт участковый', 'поликлиника', '1', 'предусмотрена социальная выплата на приобретение или строительство жилья, губернаторские полтора миллиона, ежемесячная денежная компенсация за наем (поднаем) жилых помещений');</v>
      </c>
      <c r="K3" s="43" t="s">
        <v>149</v>
      </c>
      <c r="L3" s="44" t="s">
        <v>150</v>
      </c>
      <c r="M3" s="46" t="str">
        <f>CONCATENATE(K3,D3,L3)</f>
        <v>&lt;div id='entry'&gt;&lt;/div&gt;
&lt;link rel='stylesheet' href='http://h90428dg.beget.tech/css/style_doctor.css'&gt;
&lt;script src='https://yastatic.net/s3/frontend/forms/_/embed.js'&gt;&lt;/script&gt;
&lt;script src='http://h90428dg.beget.tech/js/POST_Request.js'&gt;&lt;/script&gt;
&lt;script&gt;let data = display('lipetsk-crb');&lt;/script&gt;</v>
      </c>
    </row>
    <row r="4" spans="1:61" s="4" customFormat="1" ht="21" customHeight="1" x14ac:dyDescent="0.2">
      <c r="A4" s="77"/>
      <c r="B4" s="77"/>
      <c r="C4" s="48">
        <v>2</v>
      </c>
      <c r="D4" s="48" t="s">
        <v>104</v>
      </c>
      <c r="E4" s="48" t="s">
        <v>24</v>
      </c>
      <c r="F4" s="48" t="s">
        <v>58</v>
      </c>
      <c r="G4" s="48">
        <v>1</v>
      </c>
      <c r="H4" s="50">
        <v>79.3</v>
      </c>
      <c r="I4" s="48" t="s">
        <v>90</v>
      </c>
      <c r="J4" s="46" t="str">
        <f t="shared" ref="J4:J48" si="0">CONCATENATE("INSERT INTO `medical_vacancies` (`id`, `keyOrganization`, `job`, `division`, `bet`, `measures`) VALUES (NULL, ","'",D4,"', '",E4,"', ","'",F4,"', ","'",G4,"', ","'",I4,"');")</f>
        <v>INSERT INTO `medical_vacancies` (`id`, `keyOrganization`, `job`, `division`, `bet`, `measures`) VALUES (NULL, 'lipetsk-crb', 'врач общей практики (семейный врач)', 'поликлиника', '1', 'предусмотрена социальная выплата на приобретение или строительство жилья, губернаторские полтора миллиона, ежемесячная денежная компенсация за наем (поднаем) жилых помещений');</v>
      </c>
      <c r="K4" s="43" t="s">
        <v>149</v>
      </c>
      <c r="L4" s="44" t="s">
        <v>150</v>
      </c>
      <c r="M4" s="46" t="str">
        <f t="shared" ref="M4:M51" si="1">CONCATENATE(K4,D4,L4)</f>
        <v>&lt;div id='entry'&gt;&lt;/div&gt;
&lt;link rel='stylesheet' href='http://h90428dg.beget.tech/css/style_doctor.css'&gt;
&lt;script src='https://yastatic.net/s3/frontend/forms/_/embed.js'&gt;&lt;/script&gt;
&lt;script src='http://h90428dg.beget.tech/js/POST_Request.js'&gt;&lt;/script&gt;
&lt;script&gt;let data = display('lipetsk-crb');&lt;/script&gt;</v>
      </c>
    </row>
    <row r="5" spans="1:61" s="4" customFormat="1" ht="21.75" customHeight="1" x14ac:dyDescent="0.2">
      <c r="A5" s="77"/>
      <c r="B5" s="77"/>
      <c r="C5" s="48">
        <v>3</v>
      </c>
      <c r="D5" s="48" t="s">
        <v>104</v>
      </c>
      <c r="E5" s="48" t="s">
        <v>6</v>
      </c>
      <c r="F5" s="48" t="s">
        <v>59</v>
      </c>
      <c r="G5" s="48">
        <v>2</v>
      </c>
      <c r="H5" s="50">
        <v>86</v>
      </c>
      <c r="I5" s="48"/>
      <c r="J5" s="46" t="str">
        <f t="shared" si="0"/>
        <v>INSERT INTO `medical_vacancies` (`id`, `keyOrganization`, `job`, `division`, `bet`, `measures`) VALUES (NULL, 'lipetsk-crb', 'врач-невролог', 'стационар', '2', '');</v>
      </c>
      <c r="K5" s="43" t="s">
        <v>149</v>
      </c>
      <c r="L5" s="44" t="s">
        <v>150</v>
      </c>
      <c r="M5" s="46" t="str">
        <f t="shared" si="1"/>
        <v>&lt;div id='entry'&gt;&lt;/div&gt;
&lt;link rel='stylesheet' href='http://h90428dg.beget.tech/css/style_doctor.css'&gt;
&lt;script src='https://yastatic.net/s3/frontend/forms/_/embed.js'&gt;&lt;/script&gt;
&lt;script src='http://h90428dg.beget.tech/js/POST_Request.js'&gt;&lt;/script&gt;
&lt;script&gt;let data = display('lipetsk-crb');&lt;/script&gt;</v>
      </c>
    </row>
    <row r="6" spans="1:61" s="4" customFormat="1" ht="19.5" customHeight="1" x14ac:dyDescent="0.2">
      <c r="A6" s="77"/>
      <c r="B6" s="77"/>
      <c r="C6" s="48">
        <v>5</v>
      </c>
      <c r="D6" s="48" t="s">
        <v>104</v>
      </c>
      <c r="E6" s="48" t="s">
        <v>21</v>
      </c>
      <c r="F6" s="48" t="s">
        <v>58</v>
      </c>
      <c r="G6" s="48">
        <v>1</v>
      </c>
      <c r="H6" s="50">
        <v>65</v>
      </c>
      <c r="I6" s="48"/>
      <c r="J6" s="46" t="str">
        <f t="shared" si="0"/>
        <v>INSERT INTO `medical_vacancies` (`id`, `keyOrganization`, `job`, `division`, `bet`, `measures`) VALUES (NULL, 'lipetsk-crb', 'врач-хирург', 'поликлиника', '1', '');</v>
      </c>
      <c r="K6" s="43" t="s">
        <v>149</v>
      </c>
      <c r="L6" s="44" t="s">
        <v>150</v>
      </c>
      <c r="M6" s="46" t="str">
        <f t="shared" si="1"/>
        <v>&lt;div id='entry'&gt;&lt;/div&gt;
&lt;link rel='stylesheet' href='http://h90428dg.beget.tech/css/style_doctor.css'&gt;
&lt;script src='https://yastatic.net/s3/frontend/forms/_/embed.js'&gt;&lt;/script&gt;
&lt;script src='http://h90428dg.beget.tech/js/POST_Request.js'&gt;&lt;/script&gt;
&lt;script&gt;let data = display('lipetsk-crb');&lt;/script&gt;</v>
      </c>
    </row>
    <row r="7" spans="1:61" s="4" customFormat="1" ht="19.5" customHeight="1" x14ac:dyDescent="0.2">
      <c r="A7" s="77"/>
      <c r="B7" s="77"/>
      <c r="C7" s="55"/>
      <c r="D7" s="55"/>
      <c r="E7" s="58" t="s">
        <v>4</v>
      </c>
      <c r="F7" s="58" t="s">
        <v>59</v>
      </c>
      <c r="G7" s="58">
        <v>1</v>
      </c>
      <c r="H7" s="57">
        <v>100</v>
      </c>
      <c r="I7" s="10"/>
      <c r="J7" s="58"/>
      <c r="K7" s="43"/>
      <c r="L7" s="44"/>
      <c r="M7" s="58"/>
    </row>
    <row r="8" spans="1:61" s="4" customFormat="1" ht="19.5" customHeight="1" x14ac:dyDescent="0.2">
      <c r="A8" s="77"/>
      <c r="B8" s="77"/>
      <c r="C8" s="55"/>
      <c r="D8" s="55"/>
      <c r="E8" s="61" t="s">
        <v>60</v>
      </c>
      <c r="F8" s="61" t="s">
        <v>59</v>
      </c>
      <c r="G8" s="61">
        <v>1</v>
      </c>
      <c r="H8" s="57">
        <v>65</v>
      </c>
      <c r="I8" s="10"/>
      <c r="J8" s="58"/>
      <c r="K8" s="43"/>
      <c r="L8" s="44"/>
      <c r="M8" s="58"/>
    </row>
    <row r="9" spans="1:61" s="4" customFormat="1" ht="19.5" customHeight="1" x14ac:dyDescent="0.2">
      <c r="A9" s="77"/>
      <c r="B9" s="77"/>
      <c r="C9" s="55"/>
      <c r="D9" s="55"/>
      <c r="E9" s="61" t="s">
        <v>9</v>
      </c>
      <c r="F9" s="61" t="s">
        <v>59</v>
      </c>
      <c r="G9" s="61">
        <v>1</v>
      </c>
      <c r="H9" s="57"/>
      <c r="I9" s="10"/>
      <c r="J9" s="58"/>
      <c r="K9" s="43"/>
      <c r="L9" s="44"/>
      <c r="M9" s="58"/>
    </row>
    <row r="10" spans="1:61" s="4" customFormat="1" ht="19.5" customHeight="1" x14ac:dyDescent="0.2">
      <c r="A10" s="77"/>
      <c r="B10" s="77"/>
      <c r="C10" s="55"/>
      <c r="D10" s="55"/>
      <c r="E10" s="61" t="s">
        <v>87</v>
      </c>
      <c r="F10" s="61" t="s">
        <v>59</v>
      </c>
      <c r="G10" s="61">
        <v>1</v>
      </c>
      <c r="H10" s="57"/>
      <c r="I10" s="58" t="s">
        <v>90</v>
      </c>
      <c r="J10" s="58"/>
      <c r="K10" s="43"/>
      <c r="L10" s="44"/>
      <c r="M10" s="58"/>
    </row>
    <row r="11" spans="1:61" s="4" customFormat="1" ht="22.5" customHeight="1" x14ac:dyDescent="0.2">
      <c r="A11" s="77"/>
      <c r="B11" s="77"/>
      <c r="C11" s="48">
        <v>7</v>
      </c>
      <c r="D11" s="48" t="s">
        <v>104</v>
      </c>
      <c r="E11" s="61" t="s">
        <v>294</v>
      </c>
      <c r="F11" s="61" t="s">
        <v>59</v>
      </c>
      <c r="G11" s="61">
        <v>1</v>
      </c>
      <c r="H11" s="57"/>
      <c r="I11" s="10"/>
      <c r="J11" s="46" t="e">
        <f>CONCATENATE("INSERT INTO `medical_vacancies` (`id`, `keyOrganization`, `job`, `division`, `bet`, `measures`) VALUES (NULL, ","'",D11,"', '",#REF!,"', ","'",#REF!,"', ","'",#REF!,"', ","'",#REF!,"');")</f>
        <v>#REF!</v>
      </c>
      <c r="K11" s="43" t="s">
        <v>149</v>
      </c>
      <c r="L11" s="44" t="s">
        <v>150</v>
      </c>
      <c r="M11" s="46" t="str">
        <f t="shared" si="1"/>
        <v>&lt;div id='entry'&gt;&lt;/div&gt;
&lt;link rel='stylesheet' href='http://h90428dg.beget.tech/css/style_doctor.css'&gt;
&lt;script src='https://yastatic.net/s3/frontend/forms/_/embed.js'&gt;&lt;/script&gt;
&lt;script src='http://h90428dg.beget.tech/js/POST_Request.js'&gt;&lt;/script&gt;
&lt;script&gt;let data = display('lipetsk-crb');&lt;/script&gt;</v>
      </c>
    </row>
    <row r="12" spans="1:61" s="51" customFormat="1" ht="18.75" customHeight="1" x14ac:dyDescent="0.2">
      <c r="A12" s="76">
        <v>2</v>
      </c>
      <c r="B12" s="76" t="s">
        <v>365</v>
      </c>
      <c r="C12" s="58">
        <v>21</v>
      </c>
      <c r="D12" s="58" t="s">
        <v>105</v>
      </c>
      <c r="E12" s="58" t="s">
        <v>13</v>
      </c>
      <c r="F12" s="58" t="s">
        <v>58</v>
      </c>
      <c r="G12" s="58">
        <v>5</v>
      </c>
      <c r="H12" s="57">
        <v>77.400000000000006</v>
      </c>
      <c r="I12" s="58" t="s">
        <v>292</v>
      </c>
      <c r="J12" s="58" t="str">
        <f t="shared" si="0"/>
        <v>INSERT INTO `medical_vacancies` (`id`, `keyOrganization`, `job`, `division`, `bet`, `measures`) VALUES (NULL, 'lipetsk-gor-bolnitsa-sokol', 'врач-терапевт участковый', 'поликлиника', '5', 'предусмотрена социальная выплата на приобретение или строительство жилья, для докторов медицинских наук выплата 5 млн.руб., ежемесячная денежная компенсация за наем (поднаем) жилых помещений');</v>
      </c>
      <c r="K12" s="43" t="s">
        <v>149</v>
      </c>
      <c r="L12" s="44" t="s">
        <v>150</v>
      </c>
      <c r="M12" s="58" t="str">
        <f t="shared" si="1"/>
        <v>&lt;div id='entry'&gt;&lt;/div&gt;
&lt;link rel='stylesheet' href='http://h90428dg.beget.tech/css/style_doctor.css'&gt;
&lt;script src='https://yastatic.net/s3/frontend/forms/_/embed.js'&gt;&lt;/script&gt;
&lt;script src='http://h90428dg.beget.tech/js/POST_Request.js'&gt;&lt;/script&gt;
&lt;script&gt;let data = display('lipetsk-gor-bolnitsa-sokol');&lt;/script&gt;</v>
      </c>
      <c r="N12" s="4"/>
      <c r="O12" s="4"/>
      <c r="P12" s="4"/>
      <c r="Q12" s="4"/>
      <c r="R12" s="4"/>
      <c r="S12" s="4"/>
      <c r="T12" s="4"/>
      <c r="U12" s="4"/>
      <c r="V12" s="4"/>
      <c r="W12" s="4"/>
      <c r="X12" s="4"/>
      <c r="Y12" s="4"/>
      <c r="Z12" s="4"/>
      <c r="AA12" s="4"/>
      <c r="AB12" s="4"/>
      <c r="AC12" s="4"/>
      <c r="AD12" s="4"/>
      <c r="AE12" s="4"/>
      <c r="AF12" s="4"/>
      <c r="AG12" s="4"/>
      <c r="AH12" s="4"/>
      <c r="AI12" s="4"/>
      <c r="AJ12" s="4"/>
      <c r="AK12" s="4"/>
      <c r="AL12" s="4"/>
      <c r="AM12" s="4"/>
      <c r="AN12" s="4"/>
      <c r="AO12" s="4"/>
      <c r="AP12" s="4"/>
      <c r="AQ12" s="4"/>
      <c r="AR12" s="4"/>
      <c r="AS12" s="4"/>
      <c r="AT12" s="4"/>
      <c r="AU12" s="4"/>
      <c r="AV12" s="4"/>
      <c r="AW12" s="4"/>
      <c r="AX12" s="4"/>
      <c r="AY12" s="4"/>
      <c r="AZ12" s="4"/>
      <c r="BA12" s="4"/>
      <c r="BB12" s="4"/>
      <c r="BC12" s="4"/>
      <c r="BD12" s="4"/>
      <c r="BE12" s="4"/>
      <c r="BF12" s="4"/>
      <c r="BG12" s="4"/>
      <c r="BH12" s="4"/>
      <c r="BI12" s="4"/>
    </row>
    <row r="13" spans="1:61" s="51" customFormat="1" ht="19.5" customHeight="1" x14ac:dyDescent="0.2">
      <c r="A13" s="76"/>
      <c r="B13" s="76"/>
      <c r="C13" s="58"/>
      <c r="D13" s="58"/>
      <c r="E13" s="58" t="s">
        <v>14</v>
      </c>
      <c r="F13" s="58" t="s">
        <v>155</v>
      </c>
      <c r="G13" s="58">
        <v>3</v>
      </c>
      <c r="H13" s="57">
        <v>59.5</v>
      </c>
      <c r="I13" s="58" t="s">
        <v>292</v>
      </c>
      <c r="J13" s="58"/>
      <c r="K13" s="43"/>
      <c r="L13" s="44"/>
      <c r="M13" s="58"/>
      <c r="N13" s="4"/>
      <c r="O13" s="4"/>
      <c r="P13" s="4"/>
      <c r="Q13" s="4"/>
      <c r="R13" s="4"/>
      <c r="S13" s="4"/>
      <c r="T13" s="4"/>
      <c r="U13" s="4"/>
      <c r="V13" s="4"/>
      <c r="W13" s="4"/>
      <c r="X13" s="4"/>
      <c r="Y13" s="4"/>
      <c r="Z13" s="4"/>
      <c r="AA13" s="4"/>
      <c r="AB13" s="4"/>
      <c r="AC13" s="4"/>
      <c r="AD13" s="4"/>
      <c r="AE13" s="4"/>
      <c r="AF13" s="4"/>
      <c r="AG13" s="4"/>
      <c r="AH13" s="4"/>
      <c r="AI13" s="4"/>
      <c r="AJ13" s="4"/>
      <c r="AK13" s="4"/>
      <c r="AL13" s="4"/>
      <c r="AM13" s="4"/>
      <c r="AN13" s="4"/>
      <c r="AO13" s="4"/>
      <c r="AP13" s="4"/>
      <c r="AQ13" s="4"/>
      <c r="AR13" s="4"/>
      <c r="AS13" s="4"/>
      <c r="AT13" s="4"/>
      <c r="AU13" s="4"/>
      <c r="AV13" s="4"/>
      <c r="AW13" s="4"/>
      <c r="AX13" s="4"/>
      <c r="AY13" s="4"/>
      <c r="AZ13" s="4"/>
      <c r="BA13" s="4"/>
      <c r="BB13" s="4"/>
      <c r="BC13" s="4"/>
      <c r="BD13" s="4"/>
      <c r="BE13" s="4"/>
      <c r="BF13" s="4"/>
      <c r="BG13" s="4"/>
      <c r="BH13" s="4"/>
      <c r="BI13" s="4"/>
    </row>
    <row r="14" spans="1:61" s="51" customFormat="1" ht="19.5" customHeight="1" x14ac:dyDescent="0.2">
      <c r="A14" s="76"/>
      <c r="B14" s="76"/>
      <c r="C14" s="58">
        <v>24</v>
      </c>
      <c r="D14" s="58" t="s">
        <v>105</v>
      </c>
      <c r="E14" s="58" t="s">
        <v>311</v>
      </c>
      <c r="F14" s="58" t="s">
        <v>58</v>
      </c>
      <c r="G14" s="58">
        <v>2</v>
      </c>
      <c r="H14" s="57">
        <v>59.5</v>
      </c>
      <c r="I14" s="58" t="s">
        <v>292</v>
      </c>
      <c r="J14" s="58" t="str">
        <f t="shared" si="0"/>
        <v>INSERT INTO `medical_vacancies` (`id`, `keyOrganization`, `job`, `division`, `bet`, `measures`) VALUES (NULL, 'lipetsk-gor-bolnitsa-sokol', 'врач онколог', 'поликлиника', '2', 'предусмотрена социальная выплата на приобретение или строительство жилья, для докторов медицинских наук выплата 5 млн.руб., ежемесячная денежная компенсация за наем (поднаем) жилых помещений');</v>
      </c>
      <c r="K14" s="43" t="s">
        <v>149</v>
      </c>
      <c r="L14" s="44" t="s">
        <v>150</v>
      </c>
      <c r="M14" s="58" t="str">
        <f t="shared" si="1"/>
        <v>&lt;div id='entry'&gt;&lt;/div&gt;
&lt;link rel='stylesheet' href='http://h90428dg.beget.tech/css/style_doctor.css'&gt;
&lt;script src='https://yastatic.net/s3/frontend/forms/_/embed.js'&gt;&lt;/script&gt;
&lt;script src='http://h90428dg.beget.tech/js/POST_Request.js'&gt;&lt;/script&gt;
&lt;script&gt;let data = display('lipetsk-gor-bolnitsa-sokol');&lt;/script&gt;</v>
      </c>
      <c r="N14" s="4"/>
      <c r="O14" s="4"/>
      <c r="P14" s="4"/>
      <c r="Q14" s="4"/>
      <c r="R14" s="4"/>
      <c r="S14" s="4"/>
      <c r="T14" s="4"/>
      <c r="U14" s="4"/>
      <c r="V14" s="4"/>
      <c r="W14" s="4"/>
      <c r="X14" s="4"/>
      <c r="Y14" s="4"/>
      <c r="Z14" s="4"/>
      <c r="AA14" s="4"/>
      <c r="AB14" s="4"/>
      <c r="AC14" s="4"/>
      <c r="AD14" s="4"/>
      <c r="AE14" s="4"/>
      <c r="AF14" s="4"/>
      <c r="AG14" s="4"/>
      <c r="AH14" s="4"/>
      <c r="AI14" s="4"/>
      <c r="AJ14" s="4"/>
      <c r="AK14" s="4"/>
      <c r="AL14" s="4"/>
      <c r="AM14" s="4"/>
      <c r="AN14" s="4"/>
      <c r="AO14" s="4"/>
      <c r="AP14" s="4"/>
      <c r="AQ14" s="4"/>
      <c r="AR14" s="4"/>
      <c r="AS14" s="4"/>
      <c r="AT14" s="4"/>
      <c r="AU14" s="4"/>
      <c r="AV14" s="4"/>
      <c r="AW14" s="4"/>
      <c r="AX14" s="4"/>
      <c r="AY14" s="4"/>
      <c r="AZ14" s="4"/>
      <c r="BA14" s="4"/>
      <c r="BB14" s="4"/>
      <c r="BC14" s="4"/>
      <c r="BD14" s="4"/>
      <c r="BE14" s="4"/>
      <c r="BF14" s="4"/>
      <c r="BG14" s="4"/>
      <c r="BH14" s="4"/>
      <c r="BI14" s="4"/>
    </row>
    <row r="15" spans="1:61" s="51" customFormat="1" ht="19.5" customHeight="1" x14ac:dyDescent="0.2">
      <c r="A15" s="76"/>
      <c r="B15" s="76"/>
      <c r="C15" s="58"/>
      <c r="D15" s="58"/>
      <c r="E15" s="58" t="s">
        <v>15</v>
      </c>
      <c r="F15" s="58" t="s">
        <v>59</v>
      </c>
      <c r="G15" s="58">
        <v>1</v>
      </c>
      <c r="H15" s="57">
        <v>77.400000000000006</v>
      </c>
      <c r="I15" s="58" t="s">
        <v>292</v>
      </c>
      <c r="J15" s="58"/>
      <c r="K15" s="43"/>
      <c r="L15" s="44"/>
      <c r="M15" s="58"/>
      <c r="N15" s="4"/>
      <c r="O15" s="4"/>
      <c r="P15" s="4"/>
      <c r="Q15" s="4"/>
      <c r="R15" s="4"/>
      <c r="S15" s="4"/>
      <c r="T15" s="4"/>
      <c r="U15" s="4"/>
      <c r="V15" s="4"/>
      <c r="W15" s="4"/>
      <c r="X15" s="4"/>
      <c r="Y15" s="4"/>
      <c r="Z15" s="4"/>
      <c r="AA15" s="4"/>
      <c r="AB15" s="4"/>
      <c r="AC15" s="4"/>
      <c r="AD15" s="4"/>
      <c r="AE15" s="4"/>
      <c r="AF15" s="4"/>
      <c r="AG15" s="4"/>
      <c r="AH15" s="4"/>
      <c r="AI15" s="4"/>
      <c r="AJ15" s="4"/>
      <c r="AK15" s="4"/>
      <c r="AL15" s="4"/>
      <c r="AM15" s="4"/>
      <c r="AN15" s="4"/>
      <c r="AO15" s="4"/>
      <c r="AP15" s="4"/>
      <c r="AQ15" s="4"/>
      <c r="AR15" s="4"/>
      <c r="AS15" s="4"/>
      <c r="AT15" s="4"/>
      <c r="AU15" s="4"/>
      <c r="AV15" s="4"/>
      <c r="AW15" s="4"/>
      <c r="AX15" s="4"/>
      <c r="AY15" s="4"/>
      <c r="AZ15" s="4"/>
      <c r="BA15" s="4"/>
      <c r="BB15" s="4"/>
      <c r="BC15" s="4"/>
      <c r="BD15" s="4"/>
      <c r="BE15" s="4"/>
      <c r="BF15" s="4"/>
      <c r="BG15" s="4"/>
      <c r="BH15" s="4"/>
      <c r="BI15" s="4"/>
    </row>
    <row r="16" spans="1:61" s="51" customFormat="1" ht="19.5" customHeight="1" x14ac:dyDescent="0.2">
      <c r="A16" s="76"/>
      <c r="B16" s="76"/>
      <c r="C16" s="58"/>
      <c r="D16" s="58"/>
      <c r="E16" s="58" t="s">
        <v>17</v>
      </c>
      <c r="F16" s="58" t="s">
        <v>283</v>
      </c>
      <c r="G16" s="58">
        <v>1</v>
      </c>
      <c r="H16" s="57">
        <v>54.3</v>
      </c>
      <c r="I16" s="4"/>
      <c r="J16" s="58"/>
      <c r="K16" s="43"/>
      <c r="L16" s="44"/>
      <c r="M16" s="58"/>
      <c r="N16" s="4"/>
      <c r="O16" s="4"/>
      <c r="P16" s="4"/>
      <c r="Q16" s="4"/>
      <c r="R16" s="4"/>
      <c r="S16" s="4"/>
      <c r="T16" s="4"/>
      <c r="U16" s="4"/>
      <c r="V16" s="4"/>
      <c r="W16" s="4"/>
      <c r="X16" s="4"/>
      <c r="Y16" s="4"/>
      <c r="Z16" s="4"/>
      <c r="AA16" s="4"/>
      <c r="AB16" s="4"/>
      <c r="AC16" s="4"/>
      <c r="AD16" s="4"/>
      <c r="AE16" s="4"/>
      <c r="AF16" s="4"/>
      <c r="AG16" s="4"/>
      <c r="AH16" s="4"/>
      <c r="AI16" s="4"/>
      <c r="AJ16" s="4"/>
      <c r="AK16" s="4"/>
      <c r="AL16" s="4"/>
      <c r="AM16" s="4"/>
      <c r="AN16" s="4"/>
      <c r="AO16" s="4"/>
      <c r="AP16" s="4"/>
      <c r="AQ16" s="4"/>
      <c r="AR16" s="4"/>
      <c r="AS16" s="4"/>
      <c r="AT16" s="4"/>
      <c r="AU16" s="4"/>
      <c r="AV16" s="4"/>
      <c r="AW16" s="4"/>
      <c r="AX16" s="4"/>
      <c r="AY16" s="4"/>
      <c r="AZ16" s="4"/>
      <c r="BA16" s="4"/>
      <c r="BB16" s="4"/>
      <c r="BC16" s="4"/>
      <c r="BD16" s="4"/>
      <c r="BE16" s="4"/>
      <c r="BF16" s="4"/>
      <c r="BG16" s="4"/>
      <c r="BH16" s="4"/>
      <c r="BI16" s="4"/>
    </row>
    <row r="17" spans="1:119" s="51" customFormat="1" ht="19.5" customHeight="1" x14ac:dyDescent="0.2">
      <c r="A17" s="76"/>
      <c r="B17" s="76"/>
      <c r="C17" s="58"/>
      <c r="D17" s="58"/>
      <c r="E17" s="58" t="s">
        <v>2</v>
      </c>
      <c r="F17" s="58" t="s">
        <v>58</v>
      </c>
      <c r="G17" s="58">
        <v>1</v>
      </c>
      <c r="H17" s="57">
        <v>55</v>
      </c>
      <c r="I17" s="58" t="s">
        <v>292</v>
      </c>
      <c r="J17" s="58"/>
      <c r="K17" s="43"/>
      <c r="L17" s="44"/>
      <c r="M17" s="58"/>
      <c r="N17" s="4"/>
      <c r="O17" s="4"/>
      <c r="P17" s="4"/>
      <c r="Q17" s="4"/>
      <c r="R17" s="4"/>
      <c r="S17" s="4"/>
      <c r="T17" s="4"/>
      <c r="U17" s="4"/>
      <c r="V17" s="4"/>
      <c r="W17" s="4"/>
      <c r="X17" s="4"/>
      <c r="Y17" s="4"/>
      <c r="Z17" s="4"/>
      <c r="AA17" s="4"/>
      <c r="AB17" s="4"/>
      <c r="AC17" s="4"/>
      <c r="AD17" s="4"/>
      <c r="AE17" s="4"/>
      <c r="AF17" s="4"/>
      <c r="AG17" s="4"/>
      <c r="AH17" s="4"/>
      <c r="AI17" s="4"/>
      <c r="AJ17" s="4"/>
      <c r="AK17" s="4"/>
      <c r="AL17" s="4"/>
      <c r="AM17" s="4"/>
      <c r="AN17" s="4"/>
      <c r="AO17" s="4"/>
      <c r="AP17" s="4"/>
      <c r="AQ17" s="4"/>
      <c r="AR17" s="4"/>
      <c r="AS17" s="4"/>
      <c r="AT17" s="4"/>
      <c r="AU17" s="4"/>
      <c r="AV17" s="4"/>
      <c r="AW17" s="4"/>
      <c r="AX17" s="4"/>
      <c r="AY17" s="4"/>
      <c r="AZ17" s="4"/>
      <c r="BA17" s="4"/>
      <c r="BB17" s="4"/>
      <c r="BC17" s="4"/>
      <c r="BD17" s="4"/>
      <c r="BE17" s="4"/>
      <c r="BF17" s="4"/>
      <c r="BG17" s="4"/>
      <c r="BH17" s="4"/>
      <c r="BI17" s="4"/>
    </row>
    <row r="18" spans="1:119" s="51" customFormat="1" ht="19.5" customHeight="1" x14ac:dyDescent="0.2">
      <c r="A18" s="76"/>
      <c r="B18" s="76"/>
      <c r="C18" s="58"/>
      <c r="D18" s="58"/>
      <c r="E18" s="58" t="s">
        <v>8</v>
      </c>
      <c r="F18" s="58" t="s">
        <v>58</v>
      </c>
      <c r="G18" s="58">
        <v>1</v>
      </c>
      <c r="H18" s="57"/>
      <c r="I18" s="58"/>
      <c r="J18" s="58"/>
      <c r="K18" s="43"/>
      <c r="L18" s="44"/>
      <c r="M18" s="58"/>
      <c r="N18" s="4"/>
      <c r="O18" s="4"/>
      <c r="P18" s="4"/>
      <c r="Q18" s="4"/>
      <c r="R18" s="4"/>
      <c r="S18" s="4"/>
      <c r="T18" s="4"/>
      <c r="U18" s="4"/>
      <c r="V18" s="4"/>
      <c r="W18" s="4"/>
      <c r="X18" s="4"/>
      <c r="Y18" s="4"/>
      <c r="Z18" s="4"/>
      <c r="AA18" s="4"/>
      <c r="AB18" s="4"/>
      <c r="AC18" s="4"/>
      <c r="AD18" s="4"/>
      <c r="AE18" s="4"/>
      <c r="AF18" s="4"/>
      <c r="AG18" s="4"/>
      <c r="AH18" s="4"/>
      <c r="AI18" s="4"/>
      <c r="AJ18" s="4"/>
      <c r="AK18" s="4"/>
      <c r="AL18" s="4"/>
      <c r="AM18" s="4"/>
      <c r="AN18" s="4"/>
      <c r="AO18" s="4"/>
      <c r="AP18" s="4"/>
      <c r="AQ18" s="4"/>
      <c r="AR18" s="4"/>
      <c r="AS18" s="4"/>
      <c r="AT18" s="4"/>
      <c r="AU18" s="4"/>
      <c r="AV18" s="4"/>
      <c r="AW18" s="4"/>
      <c r="AX18" s="4"/>
      <c r="AY18" s="4"/>
      <c r="AZ18" s="4"/>
      <c r="BA18" s="4"/>
      <c r="BB18" s="4"/>
      <c r="BC18" s="4"/>
      <c r="BD18" s="4"/>
      <c r="BE18" s="4"/>
      <c r="BF18" s="4"/>
      <c r="BG18" s="4"/>
      <c r="BH18" s="4"/>
      <c r="BI18" s="4"/>
    </row>
    <row r="19" spans="1:119" s="51" customFormat="1" ht="19.5" customHeight="1" x14ac:dyDescent="0.2">
      <c r="A19" s="76"/>
      <c r="B19" s="76"/>
      <c r="C19" s="58"/>
      <c r="D19" s="58"/>
      <c r="E19" s="58" t="s">
        <v>358</v>
      </c>
      <c r="F19" s="58" t="s">
        <v>59</v>
      </c>
      <c r="G19" s="58">
        <v>1</v>
      </c>
      <c r="H19" s="57"/>
      <c r="I19" s="58" t="s">
        <v>292</v>
      </c>
      <c r="J19" s="58"/>
      <c r="K19" s="43"/>
      <c r="L19" s="44"/>
      <c r="M19" s="58"/>
      <c r="N19" s="4"/>
      <c r="O19" s="4"/>
      <c r="P19" s="4"/>
      <c r="Q19" s="4"/>
      <c r="R19" s="4"/>
      <c r="S19" s="4"/>
      <c r="T19" s="4"/>
      <c r="U19" s="4"/>
      <c r="V19" s="4"/>
      <c r="W19" s="4"/>
      <c r="X19" s="4"/>
      <c r="Y19" s="4"/>
      <c r="Z19" s="4"/>
      <c r="AA19" s="4"/>
      <c r="AB19" s="4"/>
      <c r="AC19" s="4"/>
      <c r="AD19" s="4"/>
      <c r="AE19" s="4"/>
      <c r="AF19" s="4"/>
      <c r="AG19" s="4"/>
      <c r="AH19" s="4"/>
      <c r="AI19" s="4"/>
      <c r="AJ19" s="4"/>
      <c r="AK19" s="4"/>
      <c r="AL19" s="4"/>
      <c r="AM19" s="4"/>
      <c r="AN19" s="4"/>
      <c r="AO19" s="4"/>
      <c r="AP19" s="4"/>
      <c r="AQ19" s="4"/>
      <c r="AR19" s="4"/>
      <c r="AS19" s="4"/>
      <c r="AT19" s="4"/>
      <c r="AU19" s="4"/>
      <c r="AV19" s="4"/>
      <c r="AW19" s="4"/>
      <c r="AX19" s="4"/>
      <c r="AY19" s="4"/>
      <c r="AZ19" s="4"/>
      <c r="BA19" s="4"/>
      <c r="BB19" s="4"/>
      <c r="BC19" s="4"/>
      <c r="BD19" s="4"/>
      <c r="BE19" s="4"/>
      <c r="BF19" s="4"/>
      <c r="BG19" s="4"/>
      <c r="BH19" s="4"/>
      <c r="BI19" s="4"/>
    </row>
    <row r="20" spans="1:119" s="51" customFormat="1" ht="19.5" customHeight="1" x14ac:dyDescent="0.2">
      <c r="A20" s="76"/>
      <c r="B20" s="76"/>
      <c r="C20" s="58"/>
      <c r="D20" s="58"/>
      <c r="E20" s="58" t="s">
        <v>3</v>
      </c>
      <c r="F20" s="58" t="s">
        <v>59</v>
      </c>
      <c r="G20" s="58">
        <v>1</v>
      </c>
      <c r="H20" s="57">
        <v>47.8</v>
      </c>
      <c r="I20" s="58"/>
      <c r="J20" s="58"/>
      <c r="K20" s="43"/>
      <c r="L20" s="44"/>
      <c r="M20" s="58"/>
      <c r="N20" s="4"/>
      <c r="O20" s="4"/>
      <c r="P20" s="4"/>
      <c r="Q20" s="4"/>
      <c r="R20" s="4"/>
      <c r="S20" s="4"/>
      <c r="T20" s="4"/>
      <c r="U20" s="4"/>
      <c r="V20" s="4"/>
      <c r="W20" s="4"/>
      <c r="X20" s="4"/>
      <c r="Y20" s="4"/>
      <c r="Z20" s="4"/>
      <c r="AA20" s="4"/>
      <c r="AB20" s="4"/>
      <c r="AC20" s="4"/>
      <c r="AD20" s="4"/>
      <c r="AE20" s="4"/>
      <c r="AF20" s="4"/>
      <c r="AG20" s="4"/>
      <c r="AH20" s="4"/>
      <c r="AI20" s="4"/>
      <c r="AJ20" s="4"/>
      <c r="AK20" s="4"/>
      <c r="AL20" s="4"/>
      <c r="AM20" s="4"/>
      <c r="AN20" s="4"/>
      <c r="AO20" s="4"/>
      <c r="AP20" s="4"/>
      <c r="AQ20" s="4"/>
      <c r="AR20" s="4"/>
      <c r="AS20" s="4"/>
      <c r="AT20" s="4"/>
      <c r="AU20" s="4"/>
      <c r="AV20" s="4"/>
      <c r="AW20" s="4"/>
      <c r="AX20" s="4"/>
      <c r="AY20" s="4"/>
      <c r="AZ20" s="4"/>
      <c r="BA20" s="4"/>
      <c r="BB20" s="4"/>
      <c r="BC20" s="4"/>
      <c r="BD20" s="4"/>
      <c r="BE20" s="4"/>
      <c r="BF20" s="4"/>
      <c r="BG20" s="4"/>
      <c r="BH20" s="4"/>
      <c r="BI20" s="4"/>
    </row>
    <row r="21" spans="1:119" s="51" customFormat="1" ht="19.5" customHeight="1" x14ac:dyDescent="0.2">
      <c r="A21" s="76">
        <v>3</v>
      </c>
      <c r="B21" s="76" t="s">
        <v>268</v>
      </c>
      <c r="C21" s="58">
        <v>37</v>
      </c>
      <c r="D21" s="58" t="s">
        <v>106</v>
      </c>
      <c r="E21" s="58" t="s">
        <v>61</v>
      </c>
      <c r="F21" s="58" t="s">
        <v>58</v>
      </c>
      <c r="G21" s="58">
        <v>2</v>
      </c>
      <c r="H21" s="57">
        <v>37.75</v>
      </c>
      <c r="I21" s="58" t="s">
        <v>292</v>
      </c>
      <c r="J21" s="58" t="str">
        <f t="shared" si="0"/>
        <v>INSERT INTO `medical_vacancies` (`id`, `keyOrganization`, `job`, `division`, `bet`, `measures`) VALUES (NULL, 'lipetsk-med', 'врач-онколог ', 'поликлиника', '2', 'предусмотрена социальная выплата на приобретение или строительство жилья, для докторов медицинских наук выплата 5 млн.руб., ежемесячная денежная компенсация за наем (поднаем) жилых помещений');</v>
      </c>
      <c r="K21" s="43" t="s">
        <v>149</v>
      </c>
      <c r="L21" s="44" t="s">
        <v>150</v>
      </c>
      <c r="M21" s="58" t="str">
        <f t="shared" si="1"/>
        <v>&lt;div id='entry'&gt;&lt;/div&gt;
&lt;link rel='stylesheet' href='http://h90428dg.beget.tech/css/style_doctor.css'&gt;
&lt;script src='https://yastatic.net/s3/frontend/forms/_/embed.js'&gt;&lt;/script&gt;
&lt;script src='http://h90428dg.beget.tech/js/POST_Request.js'&gt;&lt;/script&gt;
&lt;script&gt;let data = display('lipetsk-med');&lt;/script&gt;</v>
      </c>
      <c r="N21" s="4"/>
      <c r="O21" s="4"/>
      <c r="P21" s="4"/>
      <c r="Q21" s="4"/>
      <c r="R21" s="4"/>
      <c r="S21" s="4"/>
      <c r="T21" s="4"/>
      <c r="U21" s="4"/>
      <c r="V21" s="4"/>
      <c r="W21" s="4"/>
      <c r="X21" s="4"/>
      <c r="Y21" s="4"/>
      <c r="Z21" s="4"/>
      <c r="AA21" s="4"/>
      <c r="AB21" s="4"/>
      <c r="AC21" s="4"/>
      <c r="AD21" s="4"/>
      <c r="AE21" s="4"/>
      <c r="AF21" s="4"/>
      <c r="AG21" s="4"/>
      <c r="AH21" s="4"/>
      <c r="AI21" s="4"/>
      <c r="AJ21" s="4"/>
      <c r="AK21" s="4"/>
      <c r="AL21" s="4"/>
      <c r="AM21" s="4"/>
      <c r="AN21" s="4"/>
      <c r="AO21" s="4"/>
      <c r="AP21" s="4"/>
      <c r="AQ21" s="4"/>
      <c r="AR21" s="4"/>
      <c r="AS21" s="4"/>
      <c r="AT21" s="4"/>
      <c r="AU21" s="4"/>
      <c r="AV21" s="4"/>
      <c r="AW21" s="4"/>
      <c r="AX21" s="4"/>
      <c r="AY21" s="4"/>
      <c r="AZ21" s="4"/>
      <c r="BA21" s="4"/>
      <c r="BB21" s="4"/>
      <c r="BC21" s="4"/>
      <c r="BD21" s="4"/>
      <c r="BE21" s="4"/>
      <c r="BF21" s="4"/>
      <c r="BG21" s="4"/>
      <c r="BH21" s="4"/>
      <c r="BI21" s="4"/>
      <c r="BJ21" s="4"/>
      <c r="BK21" s="4"/>
      <c r="BL21" s="4"/>
      <c r="BM21" s="4"/>
      <c r="BN21" s="4"/>
      <c r="BO21" s="4"/>
      <c r="BP21" s="4"/>
      <c r="BQ21" s="4"/>
      <c r="BR21" s="4"/>
      <c r="BS21" s="4"/>
      <c r="BT21" s="4"/>
      <c r="BU21" s="4"/>
      <c r="BV21" s="4"/>
      <c r="BW21" s="4"/>
      <c r="BX21" s="4"/>
      <c r="BY21" s="4"/>
      <c r="BZ21" s="4"/>
      <c r="CA21" s="4"/>
      <c r="CB21" s="4"/>
      <c r="CC21" s="4"/>
      <c r="CD21" s="4"/>
      <c r="CE21" s="4"/>
      <c r="CF21" s="4"/>
      <c r="CG21" s="4"/>
      <c r="CH21" s="4"/>
      <c r="CI21" s="4"/>
      <c r="CJ21" s="4"/>
      <c r="CK21" s="4"/>
      <c r="CL21" s="4"/>
      <c r="CM21" s="4"/>
      <c r="CN21" s="4"/>
      <c r="CO21" s="4"/>
      <c r="CP21" s="4"/>
      <c r="CQ21" s="4"/>
      <c r="CR21" s="4"/>
      <c r="CS21" s="4"/>
      <c r="CT21" s="4"/>
      <c r="CU21" s="4"/>
      <c r="CV21" s="4"/>
      <c r="CW21" s="4"/>
      <c r="CX21" s="4"/>
      <c r="CY21" s="4"/>
      <c r="CZ21" s="4"/>
      <c r="DA21" s="4"/>
      <c r="DB21" s="4"/>
      <c r="DC21" s="4"/>
      <c r="DD21" s="4"/>
      <c r="DE21" s="4"/>
      <c r="DF21" s="4"/>
      <c r="DG21" s="4"/>
      <c r="DH21" s="4"/>
      <c r="DI21" s="4"/>
      <c r="DJ21" s="4"/>
      <c r="DK21" s="4"/>
      <c r="DL21" s="4"/>
      <c r="DM21" s="4"/>
      <c r="DN21" s="4"/>
      <c r="DO21" s="4"/>
    </row>
    <row r="22" spans="1:119" s="51" customFormat="1" ht="19.5" customHeight="1" x14ac:dyDescent="0.2">
      <c r="A22" s="76"/>
      <c r="B22" s="76"/>
      <c r="C22" s="58">
        <v>39</v>
      </c>
      <c r="D22" s="58" t="s">
        <v>106</v>
      </c>
      <c r="E22" s="58" t="s">
        <v>15</v>
      </c>
      <c r="F22" s="58" t="s">
        <v>59</v>
      </c>
      <c r="G22" s="58">
        <v>1</v>
      </c>
      <c r="H22" s="57">
        <v>50.31</v>
      </c>
      <c r="I22" s="58" t="s">
        <v>292</v>
      </c>
      <c r="J22" s="58" t="str">
        <f t="shared" si="0"/>
        <v>INSERT INTO `medical_vacancies` (`id`, `keyOrganization`, `job`, `division`, `bet`, `measures`) VALUES (NULL, 'lipetsk-med', 'врач-анестезиолог-реаниматолог', 'стационар', '1', 'предусмотрена социальная выплата на приобретение или строительство жилья, для докторов медицинских наук выплата 5 млн.руб., ежемесячная денежная компенсация за наем (поднаем) жилых помещений');</v>
      </c>
      <c r="K22" s="43" t="s">
        <v>149</v>
      </c>
      <c r="L22" s="44" t="s">
        <v>150</v>
      </c>
      <c r="M22" s="58" t="str">
        <f t="shared" si="1"/>
        <v>&lt;div id='entry'&gt;&lt;/div&gt;
&lt;link rel='stylesheet' href='http://h90428dg.beget.tech/css/style_doctor.css'&gt;
&lt;script src='https://yastatic.net/s3/frontend/forms/_/embed.js'&gt;&lt;/script&gt;
&lt;script src='http://h90428dg.beget.tech/js/POST_Request.js'&gt;&lt;/script&gt;
&lt;script&gt;let data = display('lipetsk-med');&lt;/script&gt;</v>
      </c>
      <c r="N22" s="4"/>
      <c r="O22" s="4"/>
      <c r="P22" s="4"/>
      <c r="Q22" s="4"/>
      <c r="R22" s="4"/>
      <c r="S22" s="4"/>
      <c r="T22" s="4"/>
      <c r="U22" s="4"/>
      <c r="V22" s="4"/>
      <c r="W22" s="4"/>
      <c r="X22" s="4"/>
      <c r="Y22" s="4"/>
      <c r="Z22" s="4"/>
      <c r="AA22" s="4"/>
      <c r="AB22" s="4"/>
      <c r="AC22" s="4"/>
      <c r="AD22" s="4"/>
      <c r="AE22" s="4"/>
      <c r="AF22" s="4"/>
      <c r="AG22" s="4"/>
      <c r="AH22" s="4"/>
      <c r="AI22" s="4"/>
      <c r="AJ22" s="4"/>
      <c r="AK22" s="4"/>
      <c r="AL22" s="4"/>
      <c r="AM22" s="4"/>
      <c r="AN22" s="4"/>
      <c r="AO22" s="4"/>
      <c r="AP22" s="4"/>
      <c r="AQ22" s="4"/>
      <c r="AR22" s="4"/>
      <c r="AS22" s="4"/>
      <c r="AT22" s="4"/>
      <c r="AU22" s="4"/>
      <c r="AV22" s="4"/>
      <c r="AW22" s="4"/>
      <c r="AX22" s="4"/>
      <c r="AY22" s="4"/>
      <c r="AZ22" s="4"/>
      <c r="BA22" s="4"/>
      <c r="BB22" s="4"/>
      <c r="BC22" s="4"/>
      <c r="BD22" s="4"/>
      <c r="BE22" s="4"/>
      <c r="BF22" s="4"/>
      <c r="BG22" s="4"/>
      <c r="BH22" s="4"/>
      <c r="BI22" s="4"/>
      <c r="BJ22" s="4"/>
      <c r="BK22" s="4"/>
      <c r="BL22" s="4"/>
      <c r="BM22" s="4"/>
      <c r="BN22" s="4"/>
      <c r="BO22" s="4"/>
      <c r="BP22" s="4"/>
      <c r="BQ22" s="4"/>
      <c r="BR22" s="4"/>
      <c r="BS22" s="4"/>
      <c r="BT22" s="4"/>
      <c r="BU22" s="4"/>
      <c r="BV22" s="4"/>
      <c r="BW22" s="4"/>
      <c r="BX22" s="4"/>
      <c r="BY22" s="4"/>
      <c r="BZ22" s="4"/>
      <c r="CA22" s="4"/>
      <c r="CB22" s="4"/>
      <c r="CC22" s="4"/>
      <c r="CD22" s="4"/>
      <c r="CE22" s="4"/>
      <c r="CF22" s="4"/>
      <c r="CG22" s="4"/>
      <c r="CH22" s="4"/>
      <c r="CI22" s="4"/>
      <c r="CJ22" s="4"/>
      <c r="CK22" s="4"/>
      <c r="CL22" s="4"/>
      <c r="CM22" s="4"/>
      <c r="CN22" s="4"/>
      <c r="CO22" s="4"/>
      <c r="CP22" s="4"/>
      <c r="CQ22" s="4"/>
      <c r="CR22" s="4"/>
      <c r="CS22" s="4"/>
      <c r="CT22" s="4"/>
      <c r="CU22" s="4"/>
      <c r="CV22" s="4"/>
      <c r="CW22" s="4"/>
      <c r="CX22" s="4"/>
      <c r="CY22" s="4"/>
      <c r="CZ22" s="4"/>
      <c r="DA22" s="4"/>
      <c r="DB22" s="4"/>
      <c r="DC22" s="4"/>
      <c r="DD22" s="4"/>
      <c r="DE22" s="4"/>
      <c r="DF22" s="4"/>
      <c r="DG22" s="4"/>
      <c r="DH22" s="4"/>
      <c r="DI22" s="4"/>
      <c r="DJ22" s="4"/>
      <c r="DK22" s="4"/>
      <c r="DL22" s="4"/>
      <c r="DM22" s="4"/>
      <c r="DN22" s="4"/>
      <c r="DO22" s="4"/>
    </row>
    <row r="23" spans="1:119" s="51" customFormat="1" ht="19.5" customHeight="1" x14ac:dyDescent="0.2">
      <c r="A23" s="76"/>
      <c r="B23" s="76"/>
      <c r="C23" s="58"/>
      <c r="D23" s="58"/>
      <c r="E23" s="58" t="s">
        <v>4</v>
      </c>
      <c r="F23" s="58" t="s">
        <v>58</v>
      </c>
      <c r="G23" s="58">
        <v>1</v>
      </c>
      <c r="H23" s="57"/>
      <c r="I23" s="58"/>
      <c r="J23" s="58"/>
      <c r="K23" s="43"/>
      <c r="L23" s="44"/>
      <c r="M23" s="58"/>
      <c r="N23" s="4"/>
      <c r="O23" s="4"/>
      <c r="P23" s="4"/>
      <c r="Q23" s="4"/>
      <c r="R23" s="4"/>
      <c r="S23" s="4"/>
      <c r="T23" s="4"/>
      <c r="U23" s="4"/>
      <c r="V23" s="4"/>
      <c r="W23" s="4"/>
      <c r="X23" s="4"/>
      <c r="Y23" s="4"/>
      <c r="Z23" s="4"/>
      <c r="AA23" s="4"/>
      <c r="AB23" s="4"/>
      <c r="AC23" s="4"/>
      <c r="AD23" s="4"/>
      <c r="AE23" s="4"/>
      <c r="AF23" s="4"/>
      <c r="AG23" s="4"/>
      <c r="AH23" s="4"/>
      <c r="AI23" s="4"/>
      <c r="AJ23" s="4"/>
      <c r="AK23" s="4"/>
      <c r="AL23" s="4"/>
      <c r="AM23" s="4"/>
      <c r="AN23" s="4"/>
      <c r="AO23" s="4"/>
      <c r="AP23" s="4"/>
      <c r="AQ23" s="4"/>
      <c r="AR23" s="4"/>
      <c r="AS23" s="4"/>
      <c r="AT23" s="4"/>
      <c r="AU23" s="4"/>
      <c r="AV23" s="4"/>
      <c r="AW23" s="4"/>
      <c r="AX23" s="4"/>
      <c r="AY23" s="4"/>
      <c r="AZ23" s="4"/>
      <c r="BA23" s="4"/>
      <c r="BB23" s="4"/>
      <c r="BC23" s="4"/>
      <c r="BD23" s="4"/>
      <c r="BE23" s="4"/>
      <c r="BF23" s="4"/>
      <c r="BG23" s="4"/>
      <c r="BH23" s="4"/>
      <c r="BI23" s="4"/>
      <c r="BJ23" s="4"/>
      <c r="BK23" s="4"/>
      <c r="BL23" s="4"/>
      <c r="BM23" s="4"/>
      <c r="BN23" s="4"/>
      <c r="BO23" s="4"/>
      <c r="BP23" s="4"/>
      <c r="BQ23" s="4"/>
      <c r="BR23" s="4"/>
      <c r="BS23" s="4"/>
      <c r="BT23" s="4"/>
      <c r="BU23" s="4"/>
      <c r="BV23" s="4"/>
      <c r="BW23" s="4"/>
      <c r="BX23" s="4"/>
      <c r="BY23" s="4"/>
      <c r="BZ23" s="4"/>
      <c r="CA23" s="4"/>
      <c r="CB23" s="4"/>
      <c r="CC23" s="4"/>
      <c r="CD23" s="4"/>
      <c r="CE23" s="4"/>
      <c r="CF23" s="4"/>
      <c r="CG23" s="4"/>
      <c r="CH23" s="4"/>
      <c r="CI23" s="4"/>
      <c r="CJ23" s="4"/>
      <c r="CK23" s="4"/>
      <c r="CL23" s="4"/>
      <c r="CM23" s="4"/>
      <c r="CN23" s="4"/>
      <c r="CO23" s="4"/>
      <c r="CP23" s="4"/>
      <c r="CQ23" s="4"/>
      <c r="CR23" s="4"/>
      <c r="CS23" s="4"/>
      <c r="CT23" s="4"/>
      <c r="CU23" s="4"/>
      <c r="CV23" s="4"/>
      <c r="CW23" s="4"/>
      <c r="CX23" s="4"/>
      <c r="CY23" s="4"/>
      <c r="CZ23" s="4"/>
      <c r="DA23" s="4"/>
      <c r="DB23" s="4"/>
      <c r="DC23" s="4"/>
      <c r="DD23" s="4"/>
      <c r="DE23" s="4"/>
      <c r="DF23" s="4"/>
      <c r="DG23" s="4"/>
      <c r="DH23" s="4"/>
      <c r="DI23" s="4"/>
      <c r="DJ23" s="4"/>
      <c r="DK23" s="4"/>
      <c r="DL23" s="4"/>
      <c r="DM23" s="4"/>
      <c r="DN23" s="4"/>
      <c r="DO23" s="4"/>
    </row>
    <row r="24" spans="1:119" s="51" customFormat="1" ht="19.5" customHeight="1" x14ac:dyDescent="0.2">
      <c r="A24" s="76"/>
      <c r="B24" s="76"/>
      <c r="C24" s="58">
        <v>40</v>
      </c>
      <c r="D24" s="58" t="s">
        <v>106</v>
      </c>
      <c r="E24" s="58" t="s">
        <v>4</v>
      </c>
      <c r="F24" s="58" t="s">
        <v>59</v>
      </c>
      <c r="G24" s="58">
        <v>2</v>
      </c>
      <c r="H24" s="57">
        <v>42.37</v>
      </c>
      <c r="I24" s="58"/>
      <c r="J24" s="58" t="str">
        <f t="shared" si="0"/>
        <v>INSERT INTO `medical_vacancies` (`id`, `keyOrganization`, `job`, `division`, `bet`, `measures`) VALUES (NULL, 'lipetsk-med', 'врач функциональной диагностики', 'стационар', '2', '');</v>
      </c>
      <c r="K24" s="43" t="s">
        <v>149</v>
      </c>
      <c r="L24" s="44" t="s">
        <v>150</v>
      </c>
      <c r="M24" s="58" t="str">
        <f t="shared" si="1"/>
        <v>&lt;div id='entry'&gt;&lt;/div&gt;
&lt;link rel='stylesheet' href='http://h90428dg.beget.tech/css/style_doctor.css'&gt;
&lt;script src='https://yastatic.net/s3/frontend/forms/_/embed.js'&gt;&lt;/script&gt;
&lt;script src='http://h90428dg.beget.tech/js/POST_Request.js'&gt;&lt;/script&gt;
&lt;script&gt;let data = display('lipetsk-med');&lt;/script&gt;</v>
      </c>
      <c r="N24" s="4"/>
      <c r="O24" s="4"/>
      <c r="P24" s="4"/>
      <c r="Q24" s="4"/>
      <c r="R24" s="4"/>
      <c r="S24" s="4"/>
      <c r="T24" s="4"/>
      <c r="U24" s="4"/>
      <c r="V24" s="4"/>
      <c r="W24" s="4"/>
      <c r="X24" s="4"/>
      <c r="Y24" s="4"/>
      <c r="Z24" s="4"/>
      <c r="AA24" s="4"/>
      <c r="AB24" s="4"/>
      <c r="AC24" s="4"/>
      <c r="AD24" s="4"/>
      <c r="AE24" s="4"/>
      <c r="AF24" s="4"/>
      <c r="AG24" s="4"/>
      <c r="AH24" s="4"/>
      <c r="AI24" s="4"/>
      <c r="AJ24" s="4"/>
      <c r="AK24" s="4"/>
      <c r="AL24" s="4"/>
      <c r="AM24" s="4"/>
      <c r="AN24" s="4"/>
      <c r="AO24" s="4"/>
      <c r="AP24" s="4"/>
      <c r="AQ24" s="4"/>
      <c r="AR24" s="4"/>
      <c r="AS24" s="4"/>
      <c r="AT24" s="4"/>
      <c r="AU24" s="4"/>
      <c r="AV24" s="4"/>
      <c r="AW24" s="4"/>
      <c r="AX24" s="4"/>
      <c r="AY24" s="4"/>
      <c r="AZ24" s="4"/>
      <c r="BA24" s="4"/>
      <c r="BB24" s="4"/>
      <c r="BC24" s="4"/>
      <c r="BD24" s="4"/>
      <c r="BE24" s="4"/>
      <c r="BF24" s="4"/>
      <c r="BG24" s="4"/>
      <c r="BH24" s="4"/>
      <c r="BI24" s="4"/>
      <c r="BJ24" s="4"/>
      <c r="BK24" s="4"/>
      <c r="BL24" s="4"/>
      <c r="BM24" s="4"/>
      <c r="BN24" s="4"/>
      <c r="BO24" s="4"/>
      <c r="BP24" s="4"/>
      <c r="BQ24" s="4"/>
      <c r="BR24" s="4"/>
      <c r="BS24" s="4"/>
      <c r="BT24" s="4"/>
      <c r="BU24" s="4"/>
      <c r="BV24" s="4"/>
      <c r="BW24" s="4"/>
      <c r="BX24" s="4"/>
      <c r="BY24" s="4"/>
      <c r="BZ24" s="4"/>
      <c r="CA24" s="4"/>
      <c r="CB24" s="4"/>
      <c r="CC24" s="4"/>
      <c r="CD24" s="4"/>
      <c r="CE24" s="4"/>
      <c r="CF24" s="4"/>
      <c r="CG24" s="4"/>
      <c r="CH24" s="4"/>
      <c r="CI24" s="4"/>
      <c r="CJ24" s="4"/>
      <c r="CK24" s="4"/>
      <c r="CL24" s="4"/>
      <c r="CM24" s="4"/>
      <c r="CN24" s="4"/>
      <c r="CO24" s="4"/>
      <c r="CP24" s="4"/>
      <c r="CQ24" s="4"/>
      <c r="CR24" s="4"/>
      <c r="CS24" s="4"/>
      <c r="CT24" s="4"/>
      <c r="CU24" s="4"/>
      <c r="CV24" s="4"/>
      <c r="CW24" s="4"/>
      <c r="CX24" s="4"/>
      <c r="CY24" s="4"/>
      <c r="CZ24" s="4"/>
      <c r="DA24" s="4"/>
      <c r="DB24" s="4"/>
      <c r="DC24" s="4"/>
      <c r="DD24" s="4"/>
      <c r="DE24" s="4"/>
      <c r="DF24" s="4"/>
      <c r="DG24" s="4"/>
      <c r="DH24" s="4"/>
      <c r="DI24" s="4"/>
      <c r="DJ24" s="4"/>
      <c r="DK24" s="4"/>
      <c r="DL24" s="4"/>
      <c r="DM24" s="4"/>
      <c r="DN24" s="4"/>
      <c r="DO24" s="4"/>
    </row>
    <row r="25" spans="1:119" s="51" customFormat="1" ht="19.5" customHeight="1" x14ac:dyDescent="0.2">
      <c r="A25" s="76"/>
      <c r="B25" s="76"/>
      <c r="C25" s="58">
        <v>41</v>
      </c>
      <c r="D25" s="58" t="s">
        <v>106</v>
      </c>
      <c r="E25" s="58" t="s">
        <v>20</v>
      </c>
      <c r="F25" s="58" t="s">
        <v>58</v>
      </c>
      <c r="G25" s="58">
        <v>1</v>
      </c>
      <c r="H25" s="57">
        <v>34.67</v>
      </c>
      <c r="I25" s="58"/>
      <c r="J25" s="58" t="str">
        <f t="shared" si="0"/>
        <v>INSERT INTO `medical_vacancies` (`id`, `keyOrganization`, `job`, `division`, `bet`, `measures`) VALUES (NULL, 'lipetsk-med', 'врач по лечебной физкультуре', 'поликлиника', '1', '');</v>
      </c>
      <c r="K25" s="43" t="s">
        <v>149</v>
      </c>
      <c r="L25" s="44" t="s">
        <v>150</v>
      </c>
      <c r="M25" s="58" t="str">
        <f t="shared" si="1"/>
        <v>&lt;div id='entry'&gt;&lt;/div&gt;
&lt;link rel='stylesheet' href='http://h90428dg.beget.tech/css/style_doctor.css'&gt;
&lt;script src='https://yastatic.net/s3/frontend/forms/_/embed.js'&gt;&lt;/script&gt;
&lt;script src='http://h90428dg.beget.tech/js/POST_Request.js'&gt;&lt;/script&gt;
&lt;script&gt;let data = display('lipetsk-med');&lt;/script&gt;</v>
      </c>
      <c r="N25" s="4"/>
      <c r="O25" s="4"/>
      <c r="P25" s="4"/>
      <c r="Q25" s="4"/>
      <c r="R25" s="4"/>
      <c r="S25" s="4"/>
      <c r="T25" s="4"/>
      <c r="U25" s="4"/>
      <c r="V25" s="4"/>
      <c r="W25" s="4"/>
      <c r="X25" s="4"/>
      <c r="Y25" s="4"/>
      <c r="Z25" s="4"/>
      <c r="AA25" s="4"/>
      <c r="AB25" s="4"/>
      <c r="AC25" s="4"/>
      <c r="AD25" s="4"/>
      <c r="AE25" s="4"/>
      <c r="AF25" s="4"/>
      <c r="AG25" s="4"/>
      <c r="AH25" s="4"/>
      <c r="AI25" s="4"/>
      <c r="AJ25" s="4"/>
      <c r="AK25" s="4"/>
      <c r="AL25" s="4"/>
      <c r="AM25" s="4"/>
      <c r="AN25" s="4"/>
      <c r="AO25" s="4"/>
      <c r="AP25" s="4"/>
      <c r="AQ25" s="4"/>
      <c r="AR25" s="4"/>
      <c r="AS25" s="4"/>
      <c r="AT25" s="4"/>
      <c r="AU25" s="4"/>
      <c r="AV25" s="4"/>
      <c r="AW25" s="4"/>
      <c r="AX25" s="4"/>
      <c r="AY25" s="4"/>
      <c r="AZ25" s="4"/>
      <c r="BA25" s="4"/>
      <c r="BB25" s="4"/>
      <c r="BC25" s="4"/>
      <c r="BD25" s="4"/>
      <c r="BE25" s="4"/>
      <c r="BF25" s="4"/>
      <c r="BG25" s="4"/>
      <c r="BH25" s="4"/>
      <c r="BI25" s="4"/>
      <c r="BJ25" s="4"/>
      <c r="BK25" s="4"/>
      <c r="BL25" s="4"/>
      <c r="BM25" s="4"/>
      <c r="BN25" s="4"/>
      <c r="BO25" s="4"/>
      <c r="BP25" s="4"/>
      <c r="BQ25" s="4"/>
      <c r="BR25" s="4"/>
      <c r="BS25" s="4"/>
      <c r="BT25" s="4"/>
      <c r="BU25" s="4"/>
      <c r="BV25" s="4"/>
      <c r="BW25" s="4"/>
      <c r="BX25" s="4"/>
      <c r="BY25" s="4"/>
      <c r="BZ25" s="4"/>
      <c r="CA25" s="4"/>
      <c r="CB25" s="4"/>
      <c r="CC25" s="4"/>
      <c r="CD25" s="4"/>
      <c r="CE25" s="4"/>
      <c r="CF25" s="4"/>
      <c r="CG25" s="4"/>
      <c r="CH25" s="4"/>
      <c r="CI25" s="4"/>
      <c r="CJ25" s="4"/>
      <c r="CK25" s="4"/>
      <c r="CL25" s="4"/>
      <c r="CM25" s="4"/>
      <c r="CN25" s="4"/>
      <c r="CO25" s="4"/>
      <c r="CP25" s="4"/>
      <c r="CQ25" s="4"/>
      <c r="CR25" s="4"/>
      <c r="CS25" s="4"/>
      <c r="CT25" s="4"/>
      <c r="CU25" s="4"/>
      <c r="CV25" s="4"/>
      <c r="CW25" s="4"/>
      <c r="CX25" s="4"/>
      <c r="CY25" s="4"/>
      <c r="CZ25" s="4"/>
      <c r="DA25" s="4"/>
      <c r="DB25" s="4"/>
      <c r="DC25" s="4"/>
      <c r="DD25" s="4"/>
      <c r="DE25" s="4"/>
      <c r="DF25" s="4"/>
      <c r="DG25" s="4"/>
      <c r="DH25" s="4"/>
      <c r="DI25" s="4"/>
      <c r="DJ25" s="4"/>
      <c r="DK25" s="4"/>
      <c r="DL25" s="4"/>
      <c r="DM25" s="4"/>
      <c r="DN25" s="4"/>
      <c r="DO25" s="4"/>
    </row>
    <row r="26" spans="1:119" s="51" customFormat="1" ht="18.75" customHeight="1" x14ac:dyDescent="0.2">
      <c r="A26" s="76"/>
      <c r="B26" s="76"/>
      <c r="C26" s="58">
        <v>42</v>
      </c>
      <c r="D26" s="58" t="s">
        <v>106</v>
      </c>
      <c r="E26" s="58" t="s">
        <v>22</v>
      </c>
      <c r="F26" s="58" t="s">
        <v>58</v>
      </c>
      <c r="G26" s="58">
        <v>2</v>
      </c>
      <c r="H26" s="57">
        <v>50.1</v>
      </c>
      <c r="I26" s="58" t="s">
        <v>292</v>
      </c>
      <c r="J26" s="58" t="str">
        <f>CONCATENATE("INSERT INTO `medical_vacancies` (`id`, `keyOrganization`, `job`, `division`, `bet`, `measures`) VALUES (NULL, ","'",D26,"', '",E26,"', ","'",F26,"', ","'",G26,"', ","'",I28,"');")</f>
        <v>INSERT INTO `medical_vacancies` (`id`, `keyOrganization`, `job`, `division`, `bet`, `measures`) VALUES (NULL, 'lipetsk-med', 'врач-педиатр', 'поликлиника', '2', '');</v>
      </c>
      <c r="K26" s="43" t="s">
        <v>149</v>
      </c>
      <c r="L26" s="44" t="s">
        <v>150</v>
      </c>
      <c r="M26" s="58" t="str">
        <f t="shared" si="1"/>
        <v>&lt;div id='entry'&gt;&lt;/div&gt;
&lt;link rel='stylesheet' href='http://h90428dg.beget.tech/css/style_doctor.css'&gt;
&lt;script src='https://yastatic.net/s3/frontend/forms/_/embed.js'&gt;&lt;/script&gt;
&lt;script src='http://h90428dg.beget.tech/js/POST_Request.js'&gt;&lt;/script&gt;
&lt;script&gt;let data = display('lipetsk-med');&lt;/script&gt;</v>
      </c>
      <c r="N26" s="4"/>
      <c r="O26" s="4"/>
      <c r="P26" s="4"/>
      <c r="Q26" s="4"/>
      <c r="R26" s="4"/>
      <c r="S26" s="4"/>
      <c r="T26" s="4"/>
      <c r="U26" s="4"/>
      <c r="V26" s="4"/>
      <c r="W26" s="4"/>
      <c r="X26" s="4"/>
      <c r="Y26" s="4"/>
      <c r="Z26" s="4"/>
      <c r="AA26" s="4"/>
      <c r="AB26" s="4"/>
      <c r="AC26" s="4"/>
      <c r="AD26" s="4"/>
      <c r="AE26" s="4"/>
      <c r="AF26" s="4"/>
      <c r="AG26" s="4"/>
      <c r="AH26" s="4"/>
      <c r="AI26" s="4"/>
      <c r="AJ26" s="4"/>
      <c r="AK26" s="4"/>
      <c r="AL26" s="4"/>
      <c r="AM26" s="4"/>
      <c r="AN26" s="4"/>
      <c r="AO26" s="4"/>
      <c r="AP26" s="4"/>
      <c r="AQ26" s="4"/>
      <c r="AR26" s="4"/>
      <c r="AS26" s="4"/>
      <c r="AT26" s="4"/>
      <c r="AU26" s="4"/>
      <c r="AV26" s="4"/>
      <c r="AW26" s="4"/>
      <c r="AX26" s="4"/>
      <c r="AY26" s="4"/>
      <c r="AZ26" s="4"/>
      <c r="BA26" s="4"/>
      <c r="BB26" s="4"/>
      <c r="BC26" s="4"/>
      <c r="BD26" s="4"/>
      <c r="BE26" s="4"/>
      <c r="BF26" s="4"/>
      <c r="BG26" s="4"/>
      <c r="BH26" s="4"/>
      <c r="BI26" s="4"/>
      <c r="BJ26" s="4"/>
      <c r="BK26" s="4"/>
      <c r="BL26" s="4"/>
      <c r="BM26" s="4"/>
      <c r="BN26" s="4"/>
      <c r="BO26" s="4"/>
      <c r="BP26" s="4"/>
      <c r="BQ26" s="4"/>
      <c r="BR26" s="4"/>
      <c r="BS26" s="4"/>
      <c r="BT26" s="4"/>
      <c r="BU26" s="4"/>
      <c r="BV26" s="4"/>
      <c r="BW26" s="4"/>
      <c r="BX26" s="4"/>
      <c r="BY26" s="4"/>
      <c r="BZ26" s="4"/>
      <c r="CA26" s="4"/>
      <c r="CB26" s="4"/>
      <c r="CC26" s="4"/>
      <c r="CD26" s="4"/>
      <c r="CE26" s="4"/>
      <c r="CF26" s="4"/>
      <c r="CG26" s="4"/>
      <c r="CH26" s="4"/>
      <c r="CI26" s="4"/>
      <c r="CJ26" s="4"/>
      <c r="CK26" s="4"/>
      <c r="CL26" s="4"/>
      <c r="CM26" s="4"/>
      <c r="CN26" s="4"/>
      <c r="CO26" s="4"/>
      <c r="CP26" s="4"/>
      <c r="CQ26" s="4"/>
      <c r="CR26" s="4"/>
      <c r="CS26" s="4"/>
      <c r="CT26" s="4"/>
      <c r="CU26" s="4"/>
      <c r="CV26" s="4"/>
      <c r="CW26" s="4"/>
      <c r="CX26" s="4"/>
      <c r="CY26" s="4"/>
      <c r="CZ26" s="4"/>
      <c r="DA26" s="4"/>
      <c r="DB26" s="4"/>
      <c r="DC26" s="4"/>
      <c r="DD26" s="4"/>
      <c r="DE26" s="4"/>
      <c r="DF26" s="4"/>
      <c r="DG26" s="4"/>
      <c r="DH26" s="4"/>
      <c r="DI26" s="4"/>
      <c r="DJ26" s="4"/>
      <c r="DK26" s="4"/>
      <c r="DL26" s="4"/>
      <c r="DM26" s="4"/>
      <c r="DN26" s="4"/>
      <c r="DO26" s="4"/>
    </row>
    <row r="27" spans="1:119" s="51" customFormat="1" ht="19.5" customHeight="1" x14ac:dyDescent="0.2">
      <c r="A27" s="76"/>
      <c r="B27" s="76"/>
      <c r="C27" s="58">
        <v>43</v>
      </c>
      <c r="D27" s="58" t="s">
        <v>106</v>
      </c>
      <c r="E27" s="58" t="s">
        <v>25</v>
      </c>
      <c r="F27" s="58" t="s">
        <v>59</v>
      </c>
      <c r="G27" s="58">
        <v>1</v>
      </c>
      <c r="H27" s="57">
        <v>44.68</v>
      </c>
      <c r="I27" s="58"/>
      <c r="J27" s="58" t="str">
        <f t="shared" si="0"/>
        <v>INSERT INTO `medical_vacancies` (`id`, `keyOrganization`, `job`, `division`, `bet`, `measures`) VALUES (NULL, 'lipetsk-med', 'врач-физиотерапевт', 'стационар', '1', '');</v>
      </c>
      <c r="K27" s="43" t="s">
        <v>149</v>
      </c>
      <c r="L27" s="44" t="s">
        <v>150</v>
      </c>
      <c r="M27" s="58" t="str">
        <f t="shared" si="1"/>
        <v>&lt;div id='entry'&gt;&lt;/div&gt;
&lt;link rel='stylesheet' href='http://h90428dg.beget.tech/css/style_doctor.css'&gt;
&lt;script src='https://yastatic.net/s3/frontend/forms/_/embed.js'&gt;&lt;/script&gt;
&lt;script src='http://h90428dg.beget.tech/js/POST_Request.js'&gt;&lt;/script&gt;
&lt;script&gt;let data = display('lipetsk-med');&lt;/script&gt;</v>
      </c>
      <c r="N27" s="4"/>
      <c r="O27" s="4"/>
      <c r="P27" s="4"/>
      <c r="Q27" s="4"/>
      <c r="R27" s="4"/>
      <c r="S27" s="4"/>
      <c r="T27" s="4"/>
      <c r="U27" s="4"/>
      <c r="V27" s="4"/>
      <c r="W27" s="4"/>
      <c r="X27" s="4"/>
      <c r="Y27" s="4"/>
      <c r="Z27" s="4"/>
      <c r="AA27" s="4"/>
      <c r="AB27" s="4"/>
      <c r="AC27" s="4"/>
      <c r="AD27" s="4"/>
      <c r="AE27" s="4"/>
      <c r="AF27" s="4"/>
      <c r="AG27" s="4"/>
      <c r="AH27" s="4"/>
      <c r="AI27" s="4"/>
      <c r="AJ27" s="4"/>
      <c r="AK27" s="4"/>
      <c r="AL27" s="4"/>
      <c r="AM27" s="4"/>
      <c r="AN27" s="4"/>
      <c r="AO27" s="4"/>
      <c r="AP27" s="4"/>
      <c r="AQ27" s="4"/>
      <c r="AR27" s="4"/>
      <c r="AS27" s="4"/>
      <c r="AT27" s="4"/>
      <c r="AU27" s="4"/>
      <c r="AV27" s="4"/>
      <c r="AW27" s="4"/>
      <c r="AX27" s="4"/>
      <c r="AY27" s="4"/>
      <c r="AZ27" s="4"/>
      <c r="BA27" s="4"/>
      <c r="BB27" s="4"/>
      <c r="BC27" s="4"/>
      <c r="BD27" s="4"/>
      <c r="BE27" s="4"/>
      <c r="BF27" s="4"/>
      <c r="BG27" s="4"/>
      <c r="BH27" s="4"/>
      <c r="BI27" s="4"/>
      <c r="BJ27" s="4"/>
      <c r="BK27" s="4"/>
      <c r="BL27" s="4"/>
      <c r="BM27" s="4"/>
      <c r="BN27" s="4"/>
      <c r="BO27" s="4"/>
      <c r="BP27" s="4"/>
      <c r="BQ27" s="4"/>
      <c r="BR27" s="4"/>
      <c r="BS27" s="4"/>
      <c r="BT27" s="4"/>
      <c r="BU27" s="4"/>
      <c r="BV27" s="4"/>
      <c r="BW27" s="4"/>
      <c r="BX27" s="4"/>
      <c r="BY27" s="4"/>
      <c r="BZ27" s="4"/>
      <c r="CA27" s="4"/>
      <c r="CB27" s="4"/>
      <c r="CC27" s="4"/>
      <c r="CD27" s="4"/>
      <c r="CE27" s="4"/>
      <c r="CF27" s="4"/>
      <c r="CG27" s="4"/>
      <c r="CH27" s="4"/>
      <c r="CI27" s="4"/>
      <c r="CJ27" s="4"/>
      <c r="CK27" s="4"/>
      <c r="CL27" s="4"/>
      <c r="CM27" s="4"/>
      <c r="CN27" s="4"/>
      <c r="CO27" s="4"/>
      <c r="CP27" s="4"/>
      <c r="CQ27" s="4"/>
      <c r="CR27" s="4"/>
      <c r="CS27" s="4"/>
      <c r="CT27" s="4"/>
      <c r="CU27" s="4"/>
      <c r="CV27" s="4"/>
      <c r="CW27" s="4"/>
      <c r="CX27" s="4"/>
      <c r="CY27" s="4"/>
      <c r="CZ27" s="4"/>
      <c r="DA27" s="4"/>
      <c r="DB27" s="4"/>
      <c r="DC27" s="4"/>
      <c r="DD27" s="4"/>
      <c r="DE27" s="4"/>
      <c r="DF27" s="4"/>
      <c r="DG27" s="4"/>
      <c r="DH27" s="4"/>
      <c r="DI27" s="4"/>
      <c r="DJ27" s="4"/>
      <c r="DK27" s="4"/>
      <c r="DL27" s="4"/>
      <c r="DM27" s="4"/>
      <c r="DN27" s="4"/>
      <c r="DO27" s="4"/>
    </row>
    <row r="28" spans="1:119" s="51" customFormat="1" ht="19.5" customHeight="1" x14ac:dyDescent="0.2">
      <c r="A28" s="76"/>
      <c r="B28" s="76"/>
      <c r="C28" s="58"/>
      <c r="D28" s="58"/>
      <c r="E28" s="58" t="s">
        <v>25</v>
      </c>
      <c r="F28" s="58" t="s">
        <v>58</v>
      </c>
      <c r="G28" s="58">
        <v>1</v>
      </c>
      <c r="H28" s="57"/>
      <c r="I28" s="58"/>
      <c r="J28" s="58"/>
      <c r="K28" s="43"/>
      <c r="L28" s="44"/>
      <c r="M28" s="58"/>
      <c r="N28" s="4"/>
      <c r="O28" s="4"/>
      <c r="P28" s="4"/>
      <c r="Q28" s="4"/>
      <c r="R28" s="4"/>
      <c r="S28" s="4"/>
      <c r="T28" s="4"/>
      <c r="U28" s="4"/>
      <c r="V28" s="4"/>
      <c r="W28" s="4"/>
      <c r="X28" s="4"/>
      <c r="Y28" s="4"/>
      <c r="Z28" s="4"/>
      <c r="AA28" s="4"/>
      <c r="AB28" s="4"/>
      <c r="AC28" s="4"/>
      <c r="AD28" s="4"/>
      <c r="AE28" s="4"/>
      <c r="AF28" s="4"/>
      <c r="AG28" s="4"/>
      <c r="AH28" s="4"/>
      <c r="AI28" s="4"/>
      <c r="AJ28" s="4"/>
      <c r="AK28" s="4"/>
      <c r="AL28" s="4"/>
      <c r="AM28" s="4"/>
      <c r="AN28" s="4"/>
      <c r="AO28" s="4"/>
      <c r="AP28" s="4"/>
      <c r="AQ28" s="4"/>
      <c r="AR28" s="4"/>
      <c r="AS28" s="4"/>
      <c r="AT28" s="4"/>
      <c r="AU28" s="4"/>
      <c r="AV28" s="4"/>
      <c r="AW28" s="4"/>
      <c r="AX28" s="4"/>
      <c r="AY28" s="4"/>
      <c r="AZ28" s="4"/>
      <c r="BA28" s="4"/>
      <c r="BB28" s="4"/>
      <c r="BC28" s="4"/>
      <c r="BD28" s="4"/>
      <c r="BE28" s="4"/>
      <c r="BF28" s="4"/>
      <c r="BG28" s="4"/>
      <c r="BH28" s="4"/>
      <c r="BI28" s="4"/>
      <c r="BJ28" s="4"/>
      <c r="BK28" s="4"/>
      <c r="BL28" s="4"/>
      <c r="BM28" s="4"/>
      <c r="BN28" s="4"/>
      <c r="BO28" s="4"/>
      <c r="BP28" s="4"/>
      <c r="BQ28" s="4"/>
      <c r="BR28" s="4"/>
      <c r="BS28" s="4"/>
      <c r="BT28" s="4"/>
      <c r="BU28" s="4"/>
      <c r="BV28" s="4"/>
      <c r="BW28" s="4"/>
      <c r="BX28" s="4"/>
      <c r="BY28" s="4"/>
      <c r="BZ28" s="4"/>
      <c r="CA28" s="4"/>
      <c r="CB28" s="4"/>
      <c r="CC28" s="4"/>
      <c r="CD28" s="4"/>
      <c r="CE28" s="4"/>
      <c r="CF28" s="4"/>
      <c r="CG28" s="4"/>
      <c r="CH28" s="4"/>
      <c r="CI28" s="4"/>
      <c r="CJ28" s="4"/>
      <c r="CK28" s="4"/>
      <c r="CL28" s="4"/>
      <c r="CM28" s="4"/>
      <c r="CN28" s="4"/>
      <c r="CO28" s="4"/>
      <c r="CP28" s="4"/>
      <c r="CQ28" s="4"/>
      <c r="CR28" s="4"/>
      <c r="CS28" s="4"/>
      <c r="CT28" s="4"/>
      <c r="CU28" s="4"/>
      <c r="CV28" s="4"/>
      <c r="CW28" s="4"/>
      <c r="CX28" s="4"/>
      <c r="CY28" s="4"/>
      <c r="CZ28" s="4"/>
      <c r="DA28" s="4"/>
      <c r="DB28" s="4"/>
      <c r="DC28" s="4"/>
      <c r="DD28" s="4"/>
      <c r="DE28" s="4"/>
      <c r="DF28" s="4"/>
      <c r="DG28" s="4"/>
      <c r="DH28" s="4"/>
      <c r="DI28" s="4"/>
      <c r="DJ28" s="4"/>
      <c r="DK28" s="4"/>
      <c r="DL28" s="4"/>
      <c r="DM28" s="4"/>
      <c r="DN28" s="4"/>
      <c r="DO28" s="4"/>
    </row>
    <row r="29" spans="1:119" s="51" customFormat="1" ht="19.5" customHeight="1" x14ac:dyDescent="0.2">
      <c r="A29" s="76"/>
      <c r="B29" s="76"/>
      <c r="C29" s="58">
        <v>47</v>
      </c>
      <c r="D29" s="58" t="s">
        <v>106</v>
      </c>
      <c r="E29" s="58" t="s">
        <v>16</v>
      </c>
      <c r="F29" s="58" t="s">
        <v>59</v>
      </c>
      <c r="G29" s="58">
        <v>2</v>
      </c>
      <c r="H29" s="57">
        <v>31.59</v>
      </c>
      <c r="I29" s="58"/>
      <c r="J29" s="58" t="str">
        <f t="shared" si="0"/>
        <v>INSERT INTO `medical_vacancies` (`id`, `keyOrganization`, `job`, `division`, `bet`, `measures`) VALUES (NULL, 'lipetsk-med', 'врач-кардиолог', 'стационар', '2', '');</v>
      </c>
      <c r="K29" s="43" t="s">
        <v>149</v>
      </c>
      <c r="L29" s="44" t="s">
        <v>150</v>
      </c>
      <c r="M29" s="58" t="str">
        <f t="shared" si="1"/>
        <v>&lt;div id='entry'&gt;&lt;/div&gt;
&lt;link rel='stylesheet' href='http://h90428dg.beget.tech/css/style_doctor.css'&gt;
&lt;script src='https://yastatic.net/s3/frontend/forms/_/embed.js'&gt;&lt;/script&gt;
&lt;script src='http://h90428dg.beget.tech/js/POST_Request.js'&gt;&lt;/script&gt;
&lt;script&gt;let data = display('lipetsk-med');&lt;/script&gt;</v>
      </c>
      <c r="N29" s="4"/>
      <c r="O29" s="4"/>
      <c r="P29" s="4"/>
      <c r="Q29" s="4"/>
      <c r="R29" s="4"/>
      <c r="S29" s="4"/>
      <c r="T29" s="4"/>
      <c r="U29" s="4"/>
      <c r="V29" s="4"/>
      <c r="W29" s="4"/>
      <c r="X29" s="4"/>
      <c r="Y29" s="4"/>
      <c r="Z29" s="4"/>
      <c r="AA29" s="4"/>
      <c r="AB29" s="4"/>
      <c r="AC29" s="4"/>
      <c r="AD29" s="4"/>
      <c r="AE29" s="4"/>
      <c r="AF29" s="4"/>
      <c r="AG29" s="4"/>
      <c r="AH29" s="4"/>
      <c r="AI29" s="4"/>
      <c r="AJ29" s="4"/>
      <c r="AK29" s="4"/>
      <c r="AL29" s="4"/>
      <c r="AM29" s="4"/>
      <c r="AN29" s="4"/>
      <c r="AO29" s="4"/>
      <c r="AP29" s="4"/>
      <c r="AQ29" s="4"/>
      <c r="AR29" s="4"/>
      <c r="AS29" s="4"/>
      <c r="AT29" s="4"/>
      <c r="AU29" s="4"/>
      <c r="AV29" s="4"/>
      <c r="AW29" s="4"/>
      <c r="AX29" s="4"/>
      <c r="AY29" s="4"/>
      <c r="AZ29" s="4"/>
      <c r="BA29" s="4"/>
      <c r="BB29" s="4"/>
      <c r="BC29" s="4"/>
      <c r="BD29" s="4"/>
      <c r="BE29" s="4"/>
      <c r="BF29" s="4"/>
      <c r="BG29" s="4"/>
      <c r="BH29" s="4"/>
      <c r="BI29" s="4"/>
      <c r="BJ29" s="4"/>
      <c r="BK29" s="4"/>
      <c r="BL29" s="4"/>
      <c r="BM29" s="4"/>
      <c r="BN29" s="4"/>
      <c r="BO29" s="4"/>
      <c r="BP29" s="4"/>
      <c r="BQ29" s="4"/>
      <c r="BR29" s="4"/>
      <c r="BS29" s="4"/>
      <c r="BT29" s="4"/>
      <c r="BU29" s="4"/>
      <c r="BV29" s="4"/>
      <c r="BW29" s="4"/>
      <c r="BX29" s="4"/>
      <c r="BY29" s="4"/>
      <c r="BZ29" s="4"/>
      <c r="CA29" s="4"/>
      <c r="CB29" s="4"/>
      <c r="CC29" s="4"/>
      <c r="CD29" s="4"/>
      <c r="CE29" s="4"/>
      <c r="CF29" s="4"/>
      <c r="CG29" s="4"/>
      <c r="CH29" s="4"/>
      <c r="CI29" s="4"/>
      <c r="CJ29" s="4"/>
      <c r="CK29" s="4"/>
      <c r="CL29" s="4"/>
      <c r="CM29" s="4"/>
      <c r="CN29" s="4"/>
      <c r="CO29" s="4"/>
      <c r="CP29" s="4"/>
      <c r="CQ29" s="4"/>
      <c r="CR29" s="4"/>
      <c r="CS29" s="4"/>
      <c r="CT29" s="4"/>
      <c r="CU29" s="4"/>
      <c r="CV29" s="4"/>
      <c r="CW29" s="4"/>
      <c r="CX29" s="4"/>
      <c r="CY29" s="4"/>
      <c r="CZ29" s="4"/>
      <c r="DA29" s="4"/>
      <c r="DB29" s="4"/>
      <c r="DC29" s="4"/>
      <c r="DD29" s="4"/>
      <c r="DE29" s="4"/>
      <c r="DF29" s="4"/>
      <c r="DG29" s="4"/>
      <c r="DH29" s="4"/>
      <c r="DI29" s="4"/>
      <c r="DJ29" s="4"/>
      <c r="DK29" s="4"/>
      <c r="DL29" s="4"/>
      <c r="DM29" s="4"/>
      <c r="DN29" s="4"/>
      <c r="DO29" s="4"/>
    </row>
    <row r="30" spans="1:119" s="51" customFormat="1" ht="19.5" customHeight="1" x14ac:dyDescent="0.2">
      <c r="A30" s="76"/>
      <c r="B30" s="76"/>
      <c r="C30" s="58">
        <v>48</v>
      </c>
      <c r="D30" s="58" t="s">
        <v>106</v>
      </c>
      <c r="E30" s="58" t="s">
        <v>17</v>
      </c>
      <c r="F30" s="58" t="s">
        <v>58</v>
      </c>
      <c r="G30" s="58">
        <v>1</v>
      </c>
      <c r="H30" s="57">
        <v>34.090000000000003</v>
      </c>
      <c r="I30" s="58"/>
      <c r="J30" s="58" t="str">
        <f t="shared" si="0"/>
        <v>INSERT INTO `medical_vacancies` (`id`, `keyOrganization`, `job`, `division`, `bet`, `measures`) VALUES (NULL, 'lipetsk-med', 'врач-травматолог-ортопед', 'поликлиника', '1', '');</v>
      </c>
      <c r="K30" s="43" t="s">
        <v>149</v>
      </c>
      <c r="L30" s="44" t="s">
        <v>150</v>
      </c>
      <c r="M30" s="58" t="str">
        <f t="shared" si="1"/>
        <v>&lt;div id='entry'&gt;&lt;/div&gt;
&lt;link rel='stylesheet' href='http://h90428dg.beget.tech/css/style_doctor.css'&gt;
&lt;script src='https://yastatic.net/s3/frontend/forms/_/embed.js'&gt;&lt;/script&gt;
&lt;script src='http://h90428dg.beget.tech/js/POST_Request.js'&gt;&lt;/script&gt;
&lt;script&gt;let data = display('lipetsk-med');&lt;/script&gt;</v>
      </c>
      <c r="N30" s="4"/>
      <c r="O30" s="4"/>
      <c r="P30" s="4"/>
      <c r="Q30" s="4"/>
      <c r="R30" s="4"/>
      <c r="S30" s="4"/>
      <c r="T30" s="4"/>
      <c r="U30" s="4"/>
      <c r="V30" s="4"/>
      <c r="W30" s="4"/>
      <c r="X30" s="4"/>
      <c r="Y30" s="4"/>
      <c r="Z30" s="4"/>
      <c r="AA30" s="4"/>
      <c r="AB30" s="4"/>
      <c r="AC30" s="4"/>
      <c r="AD30" s="4"/>
      <c r="AE30" s="4"/>
      <c r="AF30" s="4"/>
      <c r="AG30" s="4"/>
      <c r="AH30" s="4"/>
      <c r="AI30" s="4"/>
      <c r="AJ30" s="4"/>
      <c r="AK30" s="4"/>
      <c r="AL30" s="4"/>
      <c r="AM30" s="4"/>
      <c r="AN30" s="4"/>
      <c r="AO30" s="4"/>
      <c r="AP30" s="4"/>
      <c r="AQ30" s="4"/>
      <c r="AR30" s="4"/>
      <c r="AS30" s="4"/>
      <c r="AT30" s="4"/>
      <c r="AU30" s="4"/>
      <c r="AV30" s="4"/>
      <c r="AW30" s="4"/>
      <c r="AX30" s="4"/>
      <c r="AY30" s="4"/>
      <c r="AZ30" s="4"/>
      <c r="BA30" s="4"/>
      <c r="BB30" s="4"/>
      <c r="BC30" s="4"/>
      <c r="BD30" s="4"/>
      <c r="BE30" s="4"/>
      <c r="BF30" s="4"/>
      <c r="BG30" s="4"/>
      <c r="BH30" s="4"/>
      <c r="BI30" s="4"/>
      <c r="BJ30" s="4"/>
      <c r="BK30" s="4"/>
      <c r="BL30" s="4"/>
      <c r="BM30" s="4"/>
      <c r="BN30" s="4"/>
      <c r="BO30" s="4"/>
      <c r="BP30" s="4"/>
      <c r="BQ30" s="4"/>
      <c r="BR30" s="4"/>
      <c r="BS30" s="4"/>
      <c r="BT30" s="4"/>
      <c r="BU30" s="4"/>
      <c r="BV30" s="4"/>
      <c r="BW30" s="4"/>
      <c r="BX30" s="4"/>
      <c r="BY30" s="4"/>
      <c r="BZ30" s="4"/>
      <c r="CA30" s="4"/>
      <c r="CB30" s="4"/>
      <c r="CC30" s="4"/>
      <c r="CD30" s="4"/>
      <c r="CE30" s="4"/>
      <c r="CF30" s="4"/>
      <c r="CG30" s="4"/>
      <c r="CH30" s="4"/>
      <c r="CI30" s="4"/>
      <c r="CJ30" s="4"/>
      <c r="CK30" s="4"/>
      <c r="CL30" s="4"/>
      <c r="CM30" s="4"/>
      <c r="CN30" s="4"/>
      <c r="CO30" s="4"/>
      <c r="CP30" s="4"/>
      <c r="CQ30" s="4"/>
      <c r="CR30" s="4"/>
      <c r="CS30" s="4"/>
      <c r="CT30" s="4"/>
      <c r="CU30" s="4"/>
      <c r="CV30" s="4"/>
      <c r="CW30" s="4"/>
      <c r="CX30" s="4"/>
      <c r="CY30" s="4"/>
      <c r="CZ30" s="4"/>
      <c r="DA30" s="4"/>
      <c r="DB30" s="4"/>
      <c r="DC30" s="4"/>
      <c r="DD30" s="4"/>
      <c r="DE30" s="4"/>
      <c r="DF30" s="4"/>
      <c r="DG30" s="4"/>
      <c r="DH30" s="4"/>
      <c r="DI30" s="4"/>
      <c r="DJ30" s="4"/>
      <c r="DK30" s="4"/>
      <c r="DL30" s="4"/>
      <c r="DM30" s="4"/>
      <c r="DN30" s="4"/>
      <c r="DO30" s="4"/>
    </row>
    <row r="31" spans="1:119" s="51" customFormat="1" ht="19.5" customHeight="1" x14ac:dyDescent="0.2">
      <c r="A31" s="76"/>
      <c r="B31" s="76"/>
      <c r="C31" s="58">
        <v>49</v>
      </c>
      <c r="D31" s="58" t="s">
        <v>106</v>
      </c>
      <c r="E31" s="58" t="s">
        <v>17</v>
      </c>
      <c r="F31" s="58" t="s">
        <v>59</v>
      </c>
      <c r="G31" s="58">
        <v>2</v>
      </c>
      <c r="H31" s="57">
        <v>39.29</v>
      </c>
      <c r="I31" s="58"/>
      <c r="J31" s="58" t="str">
        <f>CONCATENATE("INSERT INTO `medical_vacancies` (`id`, `keyOrganization`, `job`, `division`, `bet`, `measures`) VALUES (NULL, ","'",D31,"', '",E31,"', ","'",F31,"', ","'",G31,"', ","'",I31,"');")</f>
        <v>INSERT INTO `medical_vacancies` (`id`, `keyOrganization`, `job`, `division`, `bet`, `measures`) VALUES (NULL, 'lipetsk-med', 'врач-травматолог-ортопед', 'стационар', '2', '');</v>
      </c>
      <c r="K31" s="43" t="s">
        <v>149</v>
      </c>
      <c r="L31" s="44" t="s">
        <v>150</v>
      </c>
      <c r="M31" s="58" t="str">
        <f t="shared" si="1"/>
        <v>&lt;div id='entry'&gt;&lt;/div&gt;
&lt;link rel='stylesheet' href='http://h90428dg.beget.tech/css/style_doctor.css'&gt;
&lt;script src='https://yastatic.net/s3/frontend/forms/_/embed.js'&gt;&lt;/script&gt;
&lt;script src='http://h90428dg.beget.tech/js/POST_Request.js'&gt;&lt;/script&gt;
&lt;script&gt;let data = display('lipetsk-med');&lt;/script&gt;</v>
      </c>
      <c r="N31" s="4"/>
      <c r="O31" s="4"/>
      <c r="P31" s="4"/>
      <c r="Q31" s="4"/>
      <c r="R31" s="4"/>
      <c r="S31" s="4"/>
      <c r="T31" s="4"/>
      <c r="U31" s="4"/>
      <c r="V31" s="4"/>
      <c r="W31" s="4"/>
      <c r="X31" s="4"/>
      <c r="Y31" s="4"/>
      <c r="Z31" s="4"/>
      <c r="AA31" s="4"/>
      <c r="AB31" s="4"/>
      <c r="AC31" s="4"/>
      <c r="AD31" s="4"/>
      <c r="AE31" s="4"/>
      <c r="AF31" s="4"/>
      <c r="AG31" s="4"/>
      <c r="AH31" s="4"/>
      <c r="AI31" s="4"/>
      <c r="AJ31" s="4"/>
      <c r="AK31" s="4"/>
      <c r="AL31" s="4"/>
      <c r="AM31" s="4"/>
      <c r="AN31" s="4"/>
      <c r="AO31" s="4"/>
      <c r="AP31" s="4"/>
      <c r="AQ31" s="4"/>
      <c r="AR31" s="4"/>
      <c r="AS31" s="4"/>
      <c r="AT31" s="4"/>
      <c r="AU31" s="4"/>
      <c r="AV31" s="4"/>
      <c r="AW31" s="4"/>
      <c r="AX31" s="4"/>
      <c r="AY31" s="4"/>
      <c r="AZ31" s="4"/>
      <c r="BA31" s="4"/>
      <c r="BB31" s="4"/>
      <c r="BC31" s="4"/>
      <c r="BD31" s="4"/>
      <c r="BE31" s="4"/>
      <c r="BF31" s="4"/>
      <c r="BG31" s="4"/>
      <c r="BH31" s="4"/>
      <c r="BI31" s="4"/>
      <c r="BJ31" s="4"/>
      <c r="BK31" s="4"/>
      <c r="BL31" s="4"/>
      <c r="BM31" s="4"/>
      <c r="BN31" s="4"/>
      <c r="BO31" s="4"/>
      <c r="BP31" s="4"/>
      <c r="BQ31" s="4"/>
      <c r="BR31" s="4"/>
      <c r="BS31" s="4"/>
      <c r="BT31" s="4"/>
      <c r="BU31" s="4"/>
      <c r="BV31" s="4"/>
      <c r="BW31" s="4"/>
      <c r="BX31" s="4"/>
      <c r="BY31" s="4"/>
      <c r="BZ31" s="4"/>
      <c r="CA31" s="4"/>
      <c r="CB31" s="4"/>
      <c r="CC31" s="4"/>
      <c r="CD31" s="4"/>
      <c r="CE31" s="4"/>
      <c r="CF31" s="4"/>
      <c r="CG31" s="4"/>
      <c r="CH31" s="4"/>
      <c r="CI31" s="4"/>
      <c r="CJ31" s="4"/>
      <c r="CK31" s="4"/>
      <c r="CL31" s="4"/>
      <c r="CM31" s="4"/>
      <c r="CN31" s="4"/>
      <c r="CO31" s="4"/>
      <c r="CP31" s="4"/>
      <c r="CQ31" s="4"/>
      <c r="CR31" s="4"/>
      <c r="CS31" s="4"/>
      <c r="CT31" s="4"/>
      <c r="CU31" s="4"/>
      <c r="CV31" s="4"/>
      <c r="CW31" s="4"/>
      <c r="CX31" s="4"/>
      <c r="CY31" s="4"/>
      <c r="CZ31" s="4"/>
      <c r="DA31" s="4"/>
      <c r="DB31" s="4"/>
      <c r="DC31" s="4"/>
      <c r="DD31" s="4"/>
      <c r="DE31" s="4"/>
      <c r="DF31" s="4"/>
      <c r="DG31" s="4"/>
      <c r="DH31" s="4"/>
      <c r="DI31" s="4"/>
      <c r="DJ31" s="4"/>
      <c r="DK31" s="4"/>
      <c r="DL31" s="4"/>
      <c r="DM31" s="4"/>
      <c r="DN31" s="4"/>
      <c r="DO31" s="4"/>
    </row>
    <row r="32" spans="1:119" s="51" customFormat="1" ht="19.5" customHeight="1" x14ac:dyDescent="0.2">
      <c r="A32" s="76"/>
      <c r="B32" s="76"/>
      <c r="C32" s="58">
        <v>50</v>
      </c>
      <c r="D32" s="58" t="s">
        <v>106</v>
      </c>
      <c r="E32" s="58" t="s">
        <v>7</v>
      </c>
      <c r="F32" s="58" t="s">
        <v>59</v>
      </c>
      <c r="G32" s="58">
        <v>1</v>
      </c>
      <c r="H32" s="57">
        <v>39.29</v>
      </c>
      <c r="I32" s="10"/>
      <c r="J32" s="58" t="e">
        <f>CONCATENATE("INSERT INTO `medical_vacancies` (`id`, `keyOrganization`, `job`, `division`, `bet`, `measures`) VALUES (NULL, ","'",D32,"', '",E32,"', ","'",F32,"', ","'",G32,"', ","'",#REF!,"');")</f>
        <v>#REF!</v>
      </c>
      <c r="K32" s="43" t="s">
        <v>149</v>
      </c>
      <c r="L32" s="44" t="s">
        <v>150</v>
      </c>
      <c r="M32" s="58" t="str">
        <f t="shared" si="1"/>
        <v>&lt;div id='entry'&gt;&lt;/div&gt;
&lt;link rel='stylesheet' href='http://h90428dg.beget.tech/css/style_doctor.css'&gt;
&lt;script src='https://yastatic.net/s3/frontend/forms/_/embed.js'&gt;&lt;/script&gt;
&lt;script src='http://h90428dg.beget.tech/js/POST_Request.js'&gt;&lt;/script&gt;
&lt;script&gt;let data = display('lipetsk-med');&lt;/script&gt;</v>
      </c>
      <c r="N32" s="4"/>
      <c r="O32" s="4"/>
      <c r="P32" s="4"/>
      <c r="Q32" s="4"/>
      <c r="R32" s="4"/>
      <c r="S32" s="4"/>
      <c r="T32" s="4"/>
      <c r="U32" s="4"/>
      <c r="V32" s="4"/>
      <c r="W32" s="4"/>
      <c r="X32" s="4"/>
      <c r="Y32" s="4"/>
      <c r="Z32" s="4"/>
      <c r="AA32" s="4"/>
      <c r="AB32" s="4"/>
      <c r="AC32" s="4"/>
      <c r="AD32" s="4"/>
      <c r="AE32" s="4"/>
      <c r="AF32" s="4"/>
      <c r="AG32" s="4"/>
      <c r="AH32" s="4"/>
      <c r="AI32" s="4"/>
      <c r="AJ32" s="4"/>
      <c r="AK32" s="4"/>
      <c r="AL32" s="4"/>
      <c r="AM32" s="4"/>
      <c r="AN32" s="4"/>
      <c r="AO32" s="4"/>
      <c r="AP32" s="4"/>
      <c r="AQ32" s="4"/>
      <c r="AR32" s="4"/>
      <c r="AS32" s="4"/>
      <c r="AT32" s="4"/>
      <c r="AU32" s="4"/>
      <c r="AV32" s="4"/>
      <c r="AW32" s="4"/>
      <c r="AX32" s="4"/>
      <c r="AY32" s="4"/>
      <c r="AZ32" s="4"/>
      <c r="BA32" s="4"/>
      <c r="BB32" s="4"/>
      <c r="BC32" s="4"/>
      <c r="BD32" s="4"/>
      <c r="BE32" s="4"/>
      <c r="BF32" s="4"/>
      <c r="BG32" s="4"/>
      <c r="BH32" s="4"/>
      <c r="BI32" s="4"/>
      <c r="BJ32" s="4"/>
      <c r="BK32" s="4"/>
      <c r="BL32" s="4"/>
      <c r="BM32" s="4"/>
      <c r="BN32" s="4"/>
      <c r="BO32" s="4"/>
      <c r="BP32" s="4"/>
      <c r="BQ32" s="4"/>
      <c r="BR32" s="4"/>
      <c r="BS32" s="4"/>
      <c r="BT32" s="4"/>
      <c r="BU32" s="4"/>
      <c r="BV32" s="4"/>
      <c r="BW32" s="4"/>
      <c r="BX32" s="4"/>
      <c r="BY32" s="4"/>
      <c r="BZ32" s="4"/>
      <c r="CA32" s="4"/>
      <c r="CB32" s="4"/>
      <c r="CC32" s="4"/>
      <c r="CD32" s="4"/>
      <c r="CE32" s="4"/>
      <c r="CF32" s="4"/>
      <c r="CG32" s="4"/>
      <c r="CH32" s="4"/>
      <c r="CI32" s="4"/>
      <c r="CJ32" s="4"/>
      <c r="CK32" s="4"/>
      <c r="CL32" s="4"/>
      <c r="CM32" s="4"/>
      <c r="CN32" s="4"/>
      <c r="CO32" s="4"/>
      <c r="CP32" s="4"/>
      <c r="CQ32" s="4"/>
      <c r="CR32" s="4"/>
      <c r="CS32" s="4"/>
      <c r="CT32" s="4"/>
      <c r="CU32" s="4"/>
      <c r="CV32" s="4"/>
      <c r="CW32" s="4"/>
      <c r="CX32" s="4"/>
      <c r="CY32" s="4"/>
      <c r="CZ32" s="4"/>
      <c r="DA32" s="4"/>
      <c r="DB32" s="4"/>
      <c r="DC32" s="4"/>
      <c r="DD32" s="4"/>
      <c r="DE32" s="4"/>
      <c r="DF32" s="4"/>
      <c r="DG32" s="4"/>
      <c r="DH32" s="4"/>
      <c r="DI32" s="4"/>
      <c r="DJ32" s="4"/>
      <c r="DK32" s="4"/>
      <c r="DL32" s="4"/>
      <c r="DM32" s="4"/>
      <c r="DN32" s="4"/>
      <c r="DO32" s="4"/>
    </row>
    <row r="33" spans="1:119" s="51" customFormat="1" ht="19.5" customHeight="1" x14ac:dyDescent="0.2">
      <c r="A33" s="76"/>
      <c r="B33" s="76"/>
      <c r="C33" s="58">
        <v>51</v>
      </c>
      <c r="D33" s="58" t="s">
        <v>106</v>
      </c>
      <c r="E33" s="58" t="s">
        <v>29</v>
      </c>
      <c r="F33" s="58" t="s">
        <v>59</v>
      </c>
      <c r="G33" s="58">
        <v>2</v>
      </c>
      <c r="H33" s="57">
        <v>29.1</v>
      </c>
      <c r="I33" s="58"/>
      <c r="J33" s="58" t="str">
        <f t="shared" si="0"/>
        <v>INSERT INTO `medical_vacancies` (`id`, `keyOrganization`, `job`, `division`, `bet`, `measures`) VALUES (NULL, 'lipetsk-med', 'врач-нейрохирург', 'стационар', '2', '');</v>
      </c>
      <c r="K33" s="43" t="s">
        <v>149</v>
      </c>
      <c r="L33" s="44" t="s">
        <v>150</v>
      </c>
      <c r="M33" s="58" t="str">
        <f t="shared" si="1"/>
        <v>&lt;div id='entry'&gt;&lt;/div&gt;
&lt;link rel='stylesheet' href='http://h90428dg.beget.tech/css/style_doctor.css'&gt;
&lt;script src='https://yastatic.net/s3/frontend/forms/_/embed.js'&gt;&lt;/script&gt;
&lt;script src='http://h90428dg.beget.tech/js/POST_Request.js'&gt;&lt;/script&gt;
&lt;script&gt;let data = display('lipetsk-med');&lt;/script&gt;</v>
      </c>
      <c r="N33" s="4"/>
      <c r="O33" s="4"/>
      <c r="P33" s="4"/>
      <c r="Q33" s="4"/>
      <c r="R33" s="4"/>
      <c r="S33" s="4"/>
      <c r="T33" s="4"/>
      <c r="U33" s="4"/>
      <c r="V33" s="4"/>
      <c r="W33" s="4"/>
      <c r="X33" s="4"/>
      <c r="Y33" s="4"/>
      <c r="Z33" s="4"/>
      <c r="AA33" s="4"/>
      <c r="AB33" s="4"/>
      <c r="AC33" s="4"/>
      <c r="AD33" s="4"/>
      <c r="AE33" s="4"/>
      <c r="AF33" s="4"/>
      <c r="AG33" s="4"/>
      <c r="AH33" s="4"/>
      <c r="AI33" s="4"/>
      <c r="AJ33" s="4"/>
      <c r="AK33" s="4"/>
      <c r="AL33" s="4"/>
      <c r="AM33" s="4"/>
      <c r="AN33" s="4"/>
      <c r="AO33" s="4"/>
      <c r="AP33" s="4"/>
      <c r="AQ33" s="4"/>
      <c r="AR33" s="4"/>
      <c r="AS33" s="4"/>
      <c r="AT33" s="4"/>
      <c r="AU33" s="4"/>
      <c r="AV33" s="4"/>
      <c r="AW33" s="4"/>
      <c r="AX33" s="4"/>
      <c r="AY33" s="4"/>
      <c r="AZ33" s="4"/>
      <c r="BA33" s="4"/>
      <c r="BB33" s="4"/>
      <c r="BC33" s="4"/>
      <c r="BD33" s="4"/>
      <c r="BE33" s="4"/>
      <c r="BF33" s="4"/>
      <c r="BG33" s="4"/>
      <c r="BH33" s="4"/>
      <c r="BI33" s="4"/>
      <c r="BJ33" s="4"/>
      <c r="BK33" s="4"/>
      <c r="BL33" s="4"/>
      <c r="BM33" s="4"/>
      <c r="BN33" s="4"/>
      <c r="BO33" s="4"/>
      <c r="BP33" s="4"/>
      <c r="BQ33" s="4"/>
      <c r="BR33" s="4"/>
      <c r="BS33" s="4"/>
      <c r="BT33" s="4"/>
      <c r="BU33" s="4"/>
      <c r="BV33" s="4"/>
      <c r="BW33" s="4"/>
      <c r="BX33" s="4"/>
      <c r="BY33" s="4"/>
      <c r="BZ33" s="4"/>
      <c r="CA33" s="4"/>
      <c r="CB33" s="4"/>
      <c r="CC33" s="4"/>
      <c r="CD33" s="4"/>
      <c r="CE33" s="4"/>
      <c r="CF33" s="4"/>
      <c r="CG33" s="4"/>
      <c r="CH33" s="4"/>
      <c r="CI33" s="4"/>
      <c r="CJ33" s="4"/>
      <c r="CK33" s="4"/>
      <c r="CL33" s="4"/>
      <c r="CM33" s="4"/>
      <c r="CN33" s="4"/>
      <c r="CO33" s="4"/>
      <c r="CP33" s="4"/>
      <c r="CQ33" s="4"/>
      <c r="CR33" s="4"/>
      <c r="CS33" s="4"/>
      <c r="CT33" s="4"/>
      <c r="CU33" s="4"/>
      <c r="CV33" s="4"/>
      <c r="CW33" s="4"/>
      <c r="CX33" s="4"/>
      <c r="CY33" s="4"/>
      <c r="CZ33" s="4"/>
      <c r="DA33" s="4"/>
      <c r="DB33" s="4"/>
      <c r="DC33" s="4"/>
      <c r="DD33" s="4"/>
      <c r="DE33" s="4"/>
      <c r="DF33" s="4"/>
      <c r="DG33" s="4"/>
      <c r="DH33" s="4"/>
      <c r="DI33" s="4"/>
      <c r="DJ33" s="4"/>
      <c r="DK33" s="4"/>
      <c r="DL33" s="4"/>
      <c r="DM33" s="4"/>
      <c r="DN33" s="4"/>
      <c r="DO33" s="4"/>
    </row>
    <row r="34" spans="1:119" s="51" customFormat="1" ht="19.5" customHeight="1" x14ac:dyDescent="0.2">
      <c r="A34" s="76"/>
      <c r="B34" s="76"/>
      <c r="C34" s="58"/>
      <c r="D34" s="58"/>
      <c r="E34" s="58" t="s">
        <v>9</v>
      </c>
      <c r="F34" s="58" t="s">
        <v>59</v>
      </c>
      <c r="G34" s="58">
        <v>2</v>
      </c>
      <c r="H34" s="57">
        <v>39.29</v>
      </c>
      <c r="I34" s="58"/>
      <c r="J34" s="58"/>
      <c r="K34" s="43"/>
      <c r="L34" s="44"/>
      <c r="M34" s="58"/>
      <c r="N34" s="4"/>
      <c r="O34" s="4"/>
      <c r="P34" s="4"/>
      <c r="Q34" s="4"/>
      <c r="R34" s="4"/>
      <c r="S34" s="4"/>
      <c r="T34" s="4"/>
      <c r="U34" s="4"/>
      <c r="V34" s="4"/>
      <c r="W34" s="4"/>
      <c r="X34" s="4"/>
      <c r="Y34" s="4"/>
      <c r="Z34" s="4"/>
      <c r="AA34" s="4"/>
      <c r="AB34" s="4"/>
      <c r="AC34" s="4"/>
      <c r="AD34" s="4"/>
      <c r="AE34" s="4"/>
      <c r="AF34" s="4"/>
      <c r="AG34" s="4"/>
      <c r="AH34" s="4"/>
      <c r="AI34" s="4"/>
      <c r="AJ34" s="4"/>
      <c r="AK34" s="4"/>
      <c r="AL34" s="4"/>
      <c r="AM34" s="4"/>
      <c r="AN34" s="4"/>
      <c r="AO34" s="4"/>
      <c r="AP34" s="4"/>
      <c r="AQ34" s="4"/>
      <c r="AR34" s="4"/>
      <c r="AS34" s="4"/>
      <c r="AT34" s="4"/>
      <c r="AU34" s="4"/>
      <c r="AV34" s="4"/>
      <c r="AW34" s="4"/>
      <c r="AX34" s="4"/>
      <c r="AY34" s="4"/>
      <c r="AZ34" s="4"/>
      <c r="BA34" s="4"/>
      <c r="BB34" s="4"/>
      <c r="BC34" s="4"/>
      <c r="BD34" s="4"/>
      <c r="BE34" s="4"/>
      <c r="BF34" s="4"/>
      <c r="BG34" s="4"/>
      <c r="BH34" s="4"/>
      <c r="BI34" s="4"/>
      <c r="BJ34" s="4"/>
      <c r="BK34" s="4"/>
      <c r="BL34" s="4"/>
      <c r="BM34" s="4"/>
      <c r="BN34" s="4"/>
      <c r="BO34" s="4"/>
      <c r="BP34" s="4"/>
      <c r="BQ34" s="4"/>
      <c r="BR34" s="4"/>
      <c r="BS34" s="4"/>
      <c r="BT34" s="4"/>
      <c r="BU34" s="4"/>
      <c r="BV34" s="4"/>
      <c r="BW34" s="4"/>
      <c r="BX34" s="4"/>
      <c r="BY34" s="4"/>
      <c r="BZ34" s="4"/>
      <c r="CA34" s="4"/>
      <c r="CB34" s="4"/>
      <c r="CC34" s="4"/>
      <c r="CD34" s="4"/>
      <c r="CE34" s="4"/>
      <c r="CF34" s="4"/>
      <c r="CG34" s="4"/>
      <c r="CH34" s="4"/>
      <c r="CI34" s="4"/>
      <c r="CJ34" s="4"/>
      <c r="CK34" s="4"/>
      <c r="CL34" s="4"/>
      <c r="CM34" s="4"/>
      <c r="CN34" s="4"/>
      <c r="CO34" s="4"/>
      <c r="CP34" s="4"/>
      <c r="CQ34" s="4"/>
      <c r="CR34" s="4"/>
      <c r="CS34" s="4"/>
      <c r="CT34" s="4"/>
      <c r="CU34" s="4"/>
      <c r="CV34" s="4"/>
      <c r="CW34" s="4"/>
      <c r="CX34" s="4"/>
      <c r="CY34" s="4"/>
      <c r="CZ34" s="4"/>
      <c r="DA34" s="4"/>
      <c r="DB34" s="4"/>
      <c r="DC34" s="4"/>
      <c r="DD34" s="4"/>
      <c r="DE34" s="4"/>
      <c r="DF34" s="4"/>
      <c r="DG34" s="4"/>
      <c r="DH34" s="4"/>
      <c r="DI34" s="4"/>
      <c r="DJ34" s="4"/>
      <c r="DK34" s="4"/>
      <c r="DL34" s="4"/>
      <c r="DM34" s="4"/>
      <c r="DN34" s="4"/>
      <c r="DO34" s="4"/>
    </row>
    <row r="35" spans="1:119" s="51" customFormat="1" ht="18" customHeight="1" x14ac:dyDescent="0.2">
      <c r="A35" s="76"/>
      <c r="B35" s="76"/>
      <c r="C35" s="58">
        <v>52</v>
      </c>
      <c r="D35" s="58" t="s">
        <v>106</v>
      </c>
      <c r="E35" s="58" t="s">
        <v>13</v>
      </c>
      <c r="F35" s="58" t="s">
        <v>58</v>
      </c>
      <c r="G35" s="58">
        <v>1</v>
      </c>
      <c r="H35" s="57">
        <v>32.340000000000003</v>
      </c>
      <c r="I35" s="58" t="s">
        <v>292</v>
      </c>
      <c r="J35" s="58" t="str">
        <f t="shared" si="0"/>
        <v>INSERT INTO `medical_vacancies` (`id`, `keyOrganization`, `job`, `division`, `bet`, `measures`) VALUES (NULL, 'lipetsk-med', 'врач-терапевт участковый', 'поликлиника', '1', 'предусмотрена социальная выплата на приобретение или строительство жилья, для докторов медицинских наук выплата 5 млн.руб., ежемесячная денежная компенсация за наем (поднаем) жилых помещений');</v>
      </c>
      <c r="K35" s="43" t="s">
        <v>149</v>
      </c>
      <c r="L35" s="44" t="s">
        <v>150</v>
      </c>
      <c r="M35" s="58" t="str">
        <f t="shared" si="1"/>
        <v>&lt;div id='entry'&gt;&lt;/div&gt;
&lt;link rel='stylesheet' href='http://h90428dg.beget.tech/css/style_doctor.css'&gt;
&lt;script src='https://yastatic.net/s3/frontend/forms/_/embed.js'&gt;&lt;/script&gt;
&lt;script src='http://h90428dg.beget.tech/js/POST_Request.js'&gt;&lt;/script&gt;
&lt;script&gt;let data = display('lipetsk-med');&lt;/script&gt;</v>
      </c>
      <c r="N35" s="4"/>
      <c r="O35" s="4"/>
      <c r="P35" s="4"/>
      <c r="Q35" s="4"/>
      <c r="R35" s="4"/>
      <c r="S35" s="4"/>
      <c r="T35" s="4"/>
      <c r="U35" s="4"/>
      <c r="V35" s="4"/>
      <c r="W35" s="4"/>
      <c r="X35" s="4"/>
      <c r="Y35" s="4"/>
      <c r="Z35" s="4"/>
      <c r="AA35" s="4"/>
      <c r="AB35" s="4"/>
      <c r="AC35" s="4"/>
      <c r="AD35" s="4"/>
      <c r="AE35" s="4"/>
      <c r="AF35" s="4"/>
      <c r="AG35" s="4"/>
      <c r="AH35" s="4"/>
      <c r="AI35" s="4"/>
      <c r="AJ35" s="4"/>
      <c r="AK35" s="4"/>
      <c r="AL35" s="4"/>
      <c r="AM35" s="4"/>
      <c r="AN35" s="4"/>
      <c r="AO35" s="4"/>
      <c r="AP35" s="4"/>
      <c r="AQ35" s="4"/>
      <c r="AR35" s="4"/>
      <c r="AS35" s="4"/>
      <c r="AT35" s="4"/>
      <c r="AU35" s="4"/>
      <c r="AV35" s="4"/>
      <c r="AW35" s="4"/>
      <c r="AX35" s="4"/>
      <c r="AY35" s="4"/>
      <c r="AZ35" s="4"/>
      <c r="BA35" s="4"/>
      <c r="BB35" s="4"/>
      <c r="BC35" s="4"/>
      <c r="BD35" s="4"/>
      <c r="BE35" s="4"/>
      <c r="BF35" s="4"/>
      <c r="BG35" s="4"/>
      <c r="BH35" s="4"/>
      <c r="BI35" s="4"/>
      <c r="BJ35" s="4"/>
      <c r="BK35" s="4"/>
      <c r="BL35" s="4"/>
      <c r="BM35" s="4"/>
      <c r="BN35" s="4"/>
      <c r="BO35" s="4"/>
      <c r="BP35" s="4"/>
      <c r="BQ35" s="4"/>
      <c r="BR35" s="4"/>
      <c r="BS35" s="4"/>
      <c r="BT35" s="4"/>
      <c r="BU35" s="4"/>
      <c r="BV35" s="4"/>
      <c r="BW35" s="4"/>
      <c r="BX35" s="4"/>
      <c r="BY35" s="4"/>
      <c r="BZ35" s="4"/>
      <c r="CA35" s="4"/>
      <c r="CB35" s="4"/>
      <c r="CC35" s="4"/>
      <c r="CD35" s="4"/>
      <c r="CE35" s="4"/>
      <c r="CF35" s="4"/>
      <c r="CG35" s="4"/>
      <c r="CH35" s="4"/>
      <c r="CI35" s="4"/>
      <c r="CJ35" s="4"/>
      <c r="CK35" s="4"/>
      <c r="CL35" s="4"/>
      <c r="CM35" s="4"/>
      <c r="CN35" s="4"/>
      <c r="CO35" s="4"/>
      <c r="CP35" s="4"/>
      <c r="CQ35" s="4"/>
      <c r="CR35" s="4"/>
      <c r="CS35" s="4"/>
      <c r="CT35" s="4"/>
      <c r="CU35" s="4"/>
      <c r="CV35" s="4"/>
      <c r="CW35" s="4"/>
      <c r="CX35" s="4"/>
      <c r="CY35" s="4"/>
      <c r="CZ35" s="4"/>
      <c r="DA35" s="4"/>
      <c r="DB35" s="4"/>
      <c r="DC35" s="4"/>
      <c r="DD35" s="4"/>
      <c r="DE35" s="4"/>
      <c r="DF35" s="4"/>
      <c r="DG35" s="4"/>
      <c r="DH35" s="4"/>
      <c r="DI35" s="4"/>
      <c r="DJ35" s="4"/>
      <c r="DK35" s="4"/>
      <c r="DL35" s="4"/>
      <c r="DM35" s="4"/>
      <c r="DN35" s="4"/>
      <c r="DO35" s="4"/>
    </row>
    <row r="36" spans="1:119" s="51" customFormat="1" ht="21.75" customHeight="1" x14ac:dyDescent="0.2">
      <c r="A36" s="76"/>
      <c r="B36" s="76"/>
      <c r="C36" s="58"/>
      <c r="D36" s="58"/>
      <c r="E36" s="58" t="s">
        <v>26</v>
      </c>
      <c r="F36" s="58" t="s">
        <v>78</v>
      </c>
      <c r="G36" s="58">
        <v>1</v>
      </c>
      <c r="H36" s="57"/>
      <c r="I36" s="58" t="s">
        <v>292</v>
      </c>
      <c r="J36" s="58"/>
      <c r="K36" s="43"/>
      <c r="L36" s="44"/>
      <c r="M36" s="58"/>
      <c r="N36" s="4"/>
      <c r="O36" s="4"/>
      <c r="P36" s="4"/>
      <c r="Q36" s="4"/>
      <c r="R36" s="4"/>
      <c r="S36" s="4"/>
      <c r="T36" s="4"/>
      <c r="U36" s="4"/>
      <c r="V36" s="4"/>
      <c r="W36" s="4"/>
      <c r="X36" s="4"/>
      <c r="Y36" s="4"/>
      <c r="Z36" s="4"/>
      <c r="AA36" s="4"/>
      <c r="AB36" s="4"/>
      <c r="AC36" s="4"/>
      <c r="AD36" s="4"/>
      <c r="AE36" s="4"/>
      <c r="AF36" s="4"/>
      <c r="AG36" s="4"/>
      <c r="AH36" s="4"/>
      <c r="AI36" s="4"/>
      <c r="AJ36" s="4"/>
      <c r="AK36" s="4"/>
      <c r="AL36" s="4"/>
      <c r="AM36" s="4"/>
      <c r="AN36" s="4"/>
      <c r="AO36" s="4"/>
      <c r="AP36" s="4"/>
      <c r="AQ36" s="4"/>
      <c r="AR36" s="4"/>
      <c r="AS36" s="4"/>
      <c r="AT36" s="4"/>
      <c r="AU36" s="4"/>
      <c r="AV36" s="4"/>
      <c r="AW36" s="4"/>
      <c r="AX36" s="4"/>
      <c r="AY36" s="4"/>
      <c r="AZ36" s="4"/>
      <c r="BA36" s="4"/>
      <c r="BB36" s="4"/>
      <c r="BC36" s="4"/>
      <c r="BD36" s="4"/>
      <c r="BE36" s="4"/>
      <c r="BF36" s="4"/>
      <c r="BG36" s="4"/>
      <c r="BH36" s="4"/>
      <c r="BI36" s="4"/>
      <c r="BJ36" s="4"/>
      <c r="BK36" s="4"/>
      <c r="BL36" s="4"/>
      <c r="BM36" s="4"/>
      <c r="BN36" s="4"/>
      <c r="BO36" s="4"/>
      <c r="BP36" s="4"/>
      <c r="BQ36" s="4"/>
      <c r="BR36" s="4"/>
      <c r="BS36" s="4"/>
      <c r="BT36" s="4"/>
      <c r="BU36" s="4"/>
      <c r="BV36" s="4"/>
      <c r="BW36" s="4"/>
      <c r="BX36" s="4"/>
      <c r="BY36" s="4"/>
      <c r="BZ36" s="4"/>
      <c r="CA36" s="4"/>
      <c r="CB36" s="4"/>
      <c r="CC36" s="4"/>
      <c r="CD36" s="4"/>
      <c r="CE36" s="4"/>
      <c r="CF36" s="4"/>
      <c r="CG36" s="4"/>
      <c r="CH36" s="4"/>
      <c r="CI36" s="4"/>
      <c r="CJ36" s="4"/>
      <c r="CK36" s="4"/>
      <c r="CL36" s="4"/>
      <c r="CM36" s="4"/>
      <c r="CN36" s="4"/>
      <c r="CO36" s="4"/>
      <c r="CP36" s="4"/>
      <c r="CQ36" s="4"/>
      <c r="CR36" s="4"/>
      <c r="CS36" s="4"/>
      <c r="CT36" s="4"/>
      <c r="CU36" s="4"/>
      <c r="CV36" s="4"/>
      <c r="CW36" s="4"/>
      <c r="CX36" s="4"/>
      <c r="CY36" s="4"/>
      <c r="CZ36" s="4"/>
      <c r="DA36" s="4"/>
      <c r="DB36" s="4"/>
      <c r="DC36" s="4"/>
      <c r="DD36" s="4"/>
      <c r="DE36" s="4"/>
      <c r="DF36" s="4"/>
      <c r="DG36" s="4"/>
      <c r="DH36" s="4"/>
      <c r="DI36" s="4"/>
      <c r="DJ36" s="4"/>
      <c r="DK36" s="4"/>
      <c r="DL36" s="4"/>
      <c r="DM36" s="4"/>
      <c r="DN36" s="4"/>
      <c r="DO36" s="4"/>
    </row>
    <row r="37" spans="1:119" s="51" customFormat="1" ht="19.5" customHeight="1" x14ac:dyDescent="0.2">
      <c r="A37" s="76"/>
      <c r="B37" s="76"/>
      <c r="C37" s="58">
        <v>53</v>
      </c>
      <c r="D37" s="58" t="s">
        <v>106</v>
      </c>
      <c r="E37" s="58" t="s">
        <v>1</v>
      </c>
      <c r="F37" s="58" t="s">
        <v>59</v>
      </c>
      <c r="G37" s="58">
        <v>2</v>
      </c>
      <c r="H37" s="57">
        <v>53.16</v>
      </c>
      <c r="I37" s="58"/>
      <c r="J37" s="58" t="str">
        <f t="shared" si="0"/>
        <v>INSERT INTO `medical_vacancies` (`id`, `keyOrganization`, `job`, `division`, `bet`, `measures`) VALUES (NULL, 'lipetsk-med', 'врач-эндокринолог', 'стационар', '2', '');</v>
      </c>
      <c r="K37" s="43" t="s">
        <v>149</v>
      </c>
      <c r="L37" s="44" t="s">
        <v>150</v>
      </c>
      <c r="M37" s="58" t="str">
        <f t="shared" si="1"/>
        <v>&lt;div id='entry'&gt;&lt;/div&gt;
&lt;link rel='stylesheet' href='http://h90428dg.beget.tech/css/style_doctor.css'&gt;
&lt;script src='https://yastatic.net/s3/frontend/forms/_/embed.js'&gt;&lt;/script&gt;
&lt;script src='http://h90428dg.beget.tech/js/POST_Request.js'&gt;&lt;/script&gt;
&lt;script&gt;let data = display('lipetsk-med');&lt;/script&gt;</v>
      </c>
      <c r="N37" s="4"/>
      <c r="O37" s="4"/>
      <c r="P37" s="4"/>
      <c r="Q37" s="4"/>
      <c r="R37" s="4"/>
      <c r="S37" s="4"/>
      <c r="T37" s="4"/>
      <c r="U37" s="4"/>
      <c r="V37" s="4"/>
      <c r="W37" s="4"/>
      <c r="X37" s="4"/>
      <c r="Y37" s="4"/>
      <c r="Z37" s="4"/>
      <c r="AA37" s="4"/>
      <c r="AB37" s="4"/>
      <c r="AC37" s="4"/>
      <c r="AD37" s="4"/>
      <c r="AE37" s="4"/>
      <c r="AF37" s="4"/>
      <c r="AG37" s="4"/>
      <c r="AH37" s="4"/>
      <c r="AI37" s="4"/>
      <c r="AJ37" s="4"/>
      <c r="AK37" s="4"/>
      <c r="AL37" s="4"/>
      <c r="AM37" s="4"/>
      <c r="AN37" s="4"/>
      <c r="AO37" s="4"/>
      <c r="AP37" s="4"/>
      <c r="AQ37" s="4"/>
      <c r="AR37" s="4"/>
      <c r="AS37" s="4"/>
      <c r="AT37" s="4"/>
      <c r="AU37" s="4"/>
      <c r="AV37" s="4"/>
      <c r="AW37" s="4"/>
      <c r="AX37" s="4"/>
      <c r="AY37" s="4"/>
      <c r="AZ37" s="4"/>
      <c r="BA37" s="4"/>
      <c r="BB37" s="4"/>
      <c r="BC37" s="4"/>
      <c r="BD37" s="4"/>
      <c r="BE37" s="4"/>
      <c r="BF37" s="4"/>
      <c r="BG37" s="4"/>
      <c r="BH37" s="4"/>
      <c r="BI37" s="4"/>
      <c r="BJ37" s="4"/>
      <c r="BK37" s="4"/>
      <c r="BL37" s="4"/>
      <c r="BM37" s="4"/>
      <c r="BN37" s="4"/>
      <c r="BO37" s="4"/>
      <c r="BP37" s="4"/>
      <c r="BQ37" s="4"/>
      <c r="BR37" s="4"/>
      <c r="BS37" s="4"/>
      <c r="BT37" s="4"/>
      <c r="BU37" s="4"/>
      <c r="BV37" s="4"/>
      <c r="BW37" s="4"/>
      <c r="BX37" s="4"/>
      <c r="BY37" s="4"/>
      <c r="BZ37" s="4"/>
      <c r="CA37" s="4"/>
      <c r="CB37" s="4"/>
      <c r="CC37" s="4"/>
      <c r="CD37" s="4"/>
      <c r="CE37" s="4"/>
      <c r="CF37" s="4"/>
      <c r="CG37" s="4"/>
      <c r="CH37" s="4"/>
      <c r="CI37" s="4"/>
      <c r="CJ37" s="4"/>
      <c r="CK37" s="4"/>
      <c r="CL37" s="4"/>
      <c r="CM37" s="4"/>
      <c r="CN37" s="4"/>
      <c r="CO37" s="4"/>
      <c r="CP37" s="4"/>
      <c r="CQ37" s="4"/>
      <c r="CR37" s="4"/>
      <c r="CS37" s="4"/>
      <c r="CT37" s="4"/>
      <c r="CU37" s="4"/>
      <c r="CV37" s="4"/>
      <c r="CW37" s="4"/>
      <c r="CX37" s="4"/>
      <c r="CY37" s="4"/>
      <c r="CZ37" s="4"/>
      <c r="DA37" s="4"/>
      <c r="DB37" s="4"/>
      <c r="DC37" s="4"/>
      <c r="DD37" s="4"/>
      <c r="DE37" s="4"/>
      <c r="DF37" s="4"/>
      <c r="DG37" s="4"/>
      <c r="DH37" s="4"/>
      <c r="DI37" s="4"/>
      <c r="DJ37" s="4"/>
      <c r="DK37" s="4"/>
      <c r="DL37" s="4"/>
      <c r="DM37" s="4"/>
      <c r="DN37" s="4"/>
      <c r="DO37" s="4"/>
    </row>
    <row r="38" spans="1:119" s="51" customFormat="1" ht="19.5" customHeight="1" x14ac:dyDescent="0.2">
      <c r="A38" s="76"/>
      <c r="B38" s="76"/>
      <c r="C38" s="58">
        <v>54</v>
      </c>
      <c r="D38" s="58" t="s">
        <v>106</v>
      </c>
      <c r="E38" s="58" t="s">
        <v>3</v>
      </c>
      <c r="F38" s="58" t="s">
        <v>282</v>
      </c>
      <c r="G38" s="58">
        <v>2</v>
      </c>
      <c r="H38" s="57">
        <v>55.71</v>
      </c>
      <c r="I38" s="10"/>
      <c r="J38" s="58" t="e">
        <f>CONCATENATE("INSERT INTO `medical_vacancies` (`id`, `keyOrganization`, `job`, `division`, `bet`, `measures`) VALUES (NULL, ","'",D38,"', '",E38,"', ","'",F38,"', ","'",G38,"', ","'",#REF!,"');")</f>
        <v>#REF!</v>
      </c>
      <c r="K38" s="43" t="s">
        <v>149</v>
      </c>
      <c r="L38" s="44" t="s">
        <v>150</v>
      </c>
      <c r="M38" s="58" t="str">
        <f t="shared" si="1"/>
        <v>&lt;div id='entry'&gt;&lt;/div&gt;
&lt;link rel='stylesheet' href='http://h90428dg.beget.tech/css/style_doctor.css'&gt;
&lt;script src='https://yastatic.net/s3/frontend/forms/_/embed.js'&gt;&lt;/script&gt;
&lt;script src='http://h90428dg.beget.tech/js/POST_Request.js'&gt;&lt;/script&gt;
&lt;script&gt;let data = display('lipetsk-med');&lt;/script&gt;</v>
      </c>
      <c r="N38" s="4"/>
      <c r="O38" s="4"/>
      <c r="P38" s="4"/>
      <c r="Q38" s="4"/>
      <c r="R38" s="4"/>
      <c r="S38" s="4"/>
      <c r="T38" s="4"/>
      <c r="U38" s="4"/>
      <c r="V38" s="4"/>
      <c r="W38" s="4"/>
      <c r="X38" s="4"/>
      <c r="Y38" s="4"/>
      <c r="Z38" s="4"/>
      <c r="AA38" s="4"/>
      <c r="AB38" s="4"/>
      <c r="AC38" s="4"/>
      <c r="AD38" s="4"/>
      <c r="AE38" s="4"/>
      <c r="AF38" s="4"/>
      <c r="AG38" s="4"/>
      <c r="AH38" s="4"/>
      <c r="AI38" s="4"/>
      <c r="AJ38" s="4"/>
      <c r="AK38" s="4"/>
      <c r="AL38" s="4"/>
      <c r="AM38" s="4"/>
      <c r="AN38" s="4"/>
      <c r="AO38" s="4"/>
      <c r="AP38" s="4"/>
      <c r="AQ38" s="4"/>
      <c r="AR38" s="4"/>
      <c r="AS38" s="4"/>
      <c r="AT38" s="4"/>
      <c r="AU38" s="4"/>
      <c r="AV38" s="4"/>
      <c r="AW38" s="4"/>
      <c r="AX38" s="4"/>
      <c r="AY38" s="4"/>
      <c r="AZ38" s="4"/>
      <c r="BA38" s="4"/>
      <c r="BB38" s="4"/>
      <c r="BC38" s="4"/>
      <c r="BD38" s="4"/>
      <c r="BE38" s="4"/>
      <c r="BF38" s="4"/>
      <c r="BG38" s="4"/>
      <c r="BH38" s="4"/>
      <c r="BI38" s="4"/>
      <c r="BJ38" s="4"/>
      <c r="BK38" s="4"/>
      <c r="BL38" s="4"/>
      <c r="BM38" s="4"/>
      <c r="BN38" s="4"/>
      <c r="BO38" s="4"/>
      <c r="BP38" s="4"/>
      <c r="BQ38" s="4"/>
      <c r="BR38" s="4"/>
      <c r="BS38" s="4"/>
      <c r="BT38" s="4"/>
      <c r="BU38" s="4"/>
      <c r="BV38" s="4"/>
      <c r="BW38" s="4"/>
      <c r="BX38" s="4"/>
      <c r="BY38" s="4"/>
      <c r="BZ38" s="4"/>
      <c r="CA38" s="4"/>
      <c r="CB38" s="4"/>
      <c r="CC38" s="4"/>
      <c r="CD38" s="4"/>
      <c r="CE38" s="4"/>
      <c r="CF38" s="4"/>
      <c r="CG38" s="4"/>
      <c r="CH38" s="4"/>
      <c r="CI38" s="4"/>
      <c r="CJ38" s="4"/>
      <c r="CK38" s="4"/>
      <c r="CL38" s="4"/>
      <c r="CM38" s="4"/>
      <c r="CN38" s="4"/>
      <c r="CO38" s="4"/>
      <c r="CP38" s="4"/>
      <c r="CQ38" s="4"/>
      <c r="CR38" s="4"/>
      <c r="CS38" s="4"/>
      <c r="CT38" s="4"/>
      <c r="CU38" s="4"/>
      <c r="CV38" s="4"/>
      <c r="CW38" s="4"/>
      <c r="CX38" s="4"/>
      <c r="CY38" s="4"/>
      <c r="CZ38" s="4"/>
      <c r="DA38" s="4"/>
      <c r="DB38" s="4"/>
      <c r="DC38" s="4"/>
      <c r="DD38" s="4"/>
      <c r="DE38" s="4"/>
      <c r="DF38" s="4"/>
      <c r="DG38" s="4"/>
      <c r="DH38" s="4"/>
      <c r="DI38" s="4"/>
      <c r="DJ38" s="4"/>
      <c r="DK38" s="4"/>
      <c r="DL38" s="4"/>
      <c r="DM38" s="4"/>
      <c r="DN38" s="4"/>
      <c r="DO38" s="4"/>
    </row>
    <row r="39" spans="1:119" s="51" customFormat="1" ht="19.5" customHeight="1" x14ac:dyDescent="0.2">
      <c r="A39" s="76"/>
      <c r="B39" s="76"/>
      <c r="C39" s="58"/>
      <c r="D39" s="58"/>
      <c r="E39" s="58" t="s">
        <v>60</v>
      </c>
      <c r="F39" s="58" t="s">
        <v>58</v>
      </c>
      <c r="G39" s="58">
        <v>3</v>
      </c>
      <c r="H39" s="57">
        <v>37.75</v>
      </c>
      <c r="I39" s="10"/>
      <c r="J39" s="58"/>
      <c r="K39" s="43"/>
      <c r="L39" s="44"/>
      <c r="M39" s="58"/>
      <c r="N39" s="4"/>
      <c r="O39" s="4"/>
      <c r="P39" s="4"/>
      <c r="Q39" s="4"/>
      <c r="R39" s="4"/>
      <c r="S39" s="4"/>
      <c r="T39" s="4"/>
      <c r="U39" s="4"/>
      <c r="V39" s="4"/>
      <c r="W39" s="4"/>
      <c r="X39" s="4"/>
      <c r="Y39" s="4"/>
      <c r="Z39" s="4"/>
      <c r="AA39" s="4"/>
      <c r="AB39" s="4"/>
      <c r="AC39" s="4"/>
      <c r="AD39" s="4"/>
      <c r="AE39" s="4"/>
      <c r="AF39" s="4"/>
      <c r="AG39" s="4"/>
      <c r="AH39" s="4"/>
      <c r="AI39" s="4"/>
      <c r="AJ39" s="4"/>
      <c r="AK39" s="4"/>
      <c r="AL39" s="4"/>
      <c r="AM39" s="4"/>
      <c r="AN39" s="4"/>
      <c r="AO39" s="4"/>
      <c r="AP39" s="4"/>
      <c r="AQ39" s="4"/>
      <c r="AR39" s="4"/>
      <c r="AS39" s="4"/>
      <c r="AT39" s="4"/>
      <c r="AU39" s="4"/>
      <c r="AV39" s="4"/>
      <c r="AW39" s="4"/>
      <c r="AX39" s="4"/>
      <c r="AY39" s="4"/>
      <c r="AZ39" s="4"/>
      <c r="BA39" s="4"/>
      <c r="BB39" s="4"/>
      <c r="BC39" s="4"/>
      <c r="BD39" s="4"/>
      <c r="BE39" s="4"/>
      <c r="BF39" s="4"/>
      <c r="BG39" s="4"/>
      <c r="BH39" s="4"/>
      <c r="BI39" s="4"/>
      <c r="BJ39" s="4"/>
      <c r="BK39" s="4"/>
      <c r="BL39" s="4"/>
      <c r="BM39" s="4"/>
      <c r="BN39" s="4"/>
      <c r="BO39" s="4"/>
      <c r="BP39" s="4"/>
      <c r="BQ39" s="4"/>
      <c r="BR39" s="4"/>
      <c r="BS39" s="4"/>
      <c r="BT39" s="4"/>
      <c r="BU39" s="4"/>
      <c r="BV39" s="4"/>
      <c r="BW39" s="4"/>
      <c r="BX39" s="4"/>
      <c r="BY39" s="4"/>
      <c r="BZ39" s="4"/>
      <c r="CA39" s="4"/>
      <c r="CB39" s="4"/>
      <c r="CC39" s="4"/>
      <c r="CD39" s="4"/>
      <c r="CE39" s="4"/>
      <c r="CF39" s="4"/>
      <c r="CG39" s="4"/>
      <c r="CH39" s="4"/>
      <c r="CI39" s="4"/>
      <c r="CJ39" s="4"/>
      <c r="CK39" s="4"/>
      <c r="CL39" s="4"/>
      <c r="CM39" s="4"/>
      <c r="CN39" s="4"/>
      <c r="CO39" s="4"/>
      <c r="CP39" s="4"/>
      <c r="CQ39" s="4"/>
      <c r="CR39" s="4"/>
      <c r="CS39" s="4"/>
      <c r="CT39" s="4"/>
      <c r="CU39" s="4"/>
      <c r="CV39" s="4"/>
      <c r="CW39" s="4"/>
      <c r="CX39" s="4"/>
      <c r="CY39" s="4"/>
      <c r="CZ39" s="4"/>
      <c r="DA39" s="4"/>
      <c r="DB39" s="4"/>
      <c r="DC39" s="4"/>
      <c r="DD39" s="4"/>
      <c r="DE39" s="4"/>
      <c r="DF39" s="4"/>
      <c r="DG39" s="4"/>
      <c r="DH39" s="4"/>
      <c r="DI39" s="4"/>
      <c r="DJ39" s="4"/>
      <c r="DK39" s="4"/>
      <c r="DL39" s="4"/>
      <c r="DM39" s="4"/>
      <c r="DN39" s="4"/>
      <c r="DO39" s="4"/>
    </row>
    <row r="40" spans="1:119" s="51" customFormat="1" ht="19.5" customHeight="1" x14ac:dyDescent="0.2">
      <c r="A40" s="76"/>
      <c r="B40" s="76"/>
      <c r="C40" s="58">
        <v>55</v>
      </c>
      <c r="D40" s="58" t="s">
        <v>106</v>
      </c>
      <c r="E40" s="58" t="s">
        <v>18</v>
      </c>
      <c r="F40" s="58" t="s">
        <v>58</v>
      </c>
      <c r="G40" s="58">
        <v>1</v>
      </c>
      <c r="H40" s="57">
        <v>29.1</v>
      </c>
      <c r="I40" s="58" t="s">
        <v>292</v>
      </c>
      <c r="J40" s="58" t="e">
        <f>CONCATENATE("INSERT INTO `medical_vacancies` (`id`, `keyOrganization`, `job`, `division`, `bet`, `measures`) VALUES (NULL, ","'",D40,"', '",E40,"', ","'",F40,"', ","'",G40,"', ","'",#REF!,"');")</f>
        <v>#REF!</v>
      </c>
      <c r="K40" s="43" t="s">
        <v>149</v>
      </c>
      <c r="L40" s="44" t="s">
        <v>150</v>
      </c>
      <c r="M40" s="58" t="str">
        <f t="shared" si="1"/>
        <v>&lt;div id='entry'&gt;&lt;/div&gt;
&lt;link rel='stylesheet' href='http://h90428dg.beget.tech/css/style_doctor.css'&gt;
&lt;script src='https://yastatic.net/s3/frontend/forms/_/embed.js'&gt;&lt;/script&gt;
&lt;script src='http://h90428dg.beget.tech/js/POST_Request.js'&gt;&lt;/script&gt;
&lt;script&gt;let data = display('lipetsk-med');&lt;/script&gt;</v>
      </c>
      <c r="N40" s="4"/>
      <c r="O40" s="4"/>
      <c r="P40" s="4"/>
      <c r="Q40" s="4"/>
      <c r="R40" s="4"/>
      <c r="S40" s="4"/>
      <c r="T40" s="4"/>
      <c r="U40" s="4"/>
      <c r="V40" s="4"/>
      <c r="W40" s="4"/>
      <c r="X40" s="4"/>
      <c r="Y40" s="4"/>
      <c r="Z40" s="4"/>
      <c r="AA40" s="4"/>
      <c r="AB40" s="4"/>
      <c r="AC40" s="4"/>
      <c r="AD40" s="4"/>
      <c r="AE40" s="4"/>
      <c r="AF40" s="4"/>
      <c r="AG40" s="4"/>
      <c r="AH40" s="4"/>
      <c r="AI40" s="4"/>
      <c r="AJ40" s="4"/>
      <c r="AK40" s="4"/>
      <c r="AL40" s="4"/>
      <c r="AM40" s="4"/>
      <c r="AN40" s="4"/>
      <c r="AO40" s="4"/>
      <c r="AP40" s="4"/>
      <c r="AQ40" s="4"/>
      <c r="AR40" s="4"/>
      <c r="AS40" s="4"/>
      <c r="AT40" s="4"/>
      <c r="AU40" s="4"/>
      <c r="AV40" s="4"/>
      <c r="AW40" s="4"/>
      <c r="AX40" s="4"/>
      <c r="AY40" s="4"/>
      <c r="AZ40" s="4"/>
      <c r="BA40" s="4"/>
      <c r="BB40" s="4"/>
      <c r="BC40" s="4"/>
      <c r="BD40" s="4"/>
      <c r="BE40" s="4"/>
      <c r="BF40" s="4"/>
      <c r="BG40" s="4"/>
      <c r="BH40" s="4"/>
      <c r="BI40" s="4"/>
      <c r="BJ40" s="4"/>
      <c r="BK40" s="4"/>
      <c r="BL40" s="4"/>
      <c r="BM40" s="4"/>
      <c r="BN40" s="4"/>
      <c r="BO40" s="4"/>
      <c r="BP40" s="4"/>
      <c r="BQ40" s="4"/>
      <c r="BR40" s="4"/>
      <c r="BS40" s="4"/>
      <c r="BT40" s="4"/>
      <c r="BU40" s="4"/>
      <c r="BV40" s="4"/>
      <c r="BW40" s="4"/>
      <c r="BX40" s="4"/>
      <c r="BY40" s="4"/>
      <c r="BZ40" s="4"/>
      <c r="CA40" s="4"/>
      <c r="CB40" s="4"/>
      <c r="CC40" s="4"/>
      <c r="CD40" s="4"/>
      <c r="CE40" s="4"/>
      <c r="CF40" s="4"/>
      <c r="CG40" s="4"/>
      <c r="CH40" s="4"/>
      <c r="CI40" s="4"/>
      <c r="CJ40" s="4"/>
      <c r="CK40" s="4"/>
      <c r="CL40" s="4"/>
      <c r="CM40" s="4"/>
      <c r="CN40" s="4"/>
      <c r="CO40" s="4"/>
      <c r="CP40" s="4"/>
      <c r="CQ40" s="4"/>
      <c r="CR40" s="4"/>
      <c r="CS40" s="4"/>
      <c r="CT40" s="4"/>
      <c r="CU40" s="4"/>
      <c r="CV40" s="4"/>
      <c r="CW40" s="4"/>
      <c r="CX40" s="4"/>
      <c r="CY40" s="4"/>
      <c r="CZ40" s="4"/>
      <c r="DA40" s="4"/>
      <c r="DB40" s="4"/>
      <c r="DC40" s="4"/>
      <c r="DD40" s="4"/>
      <c r="DE40" s="4"/>
      <c r="DF40" s="4"/>
      <c r="DG40" s="4"/>
      <c r="DH40" s="4"/>
      <c r="DI40" s="4"/>
      <c r="DJ40" s="4"/>
      <c r="DK40" s="4"/>
      <c r="DL40" s="4"/>
      <c r="DM40" s="4"/>
      <c r="DN40" s="4"/>
      <c r="DO40" s="4"/>
    </row>
    <row r="41" spans="1:119" s="51" customFormat="1" ht="19.5" customHeight="1" x14ac:dyDescent="0.2">
      <c r="A41" s="76"/>
      <c r="B41" s="76"/>
      <c r="C41" s="58">
        <v>56</v>
      </c>
      <c r="D41" s="58" t="s">
        <v>106</v>
      </c>
      <c r="E41" s="58" t="s">
        <v>18</v>
      </c>
      <c r="F41" s="58" t="s">
        <v>59</v>
      </c>
      <c r="G41" s="58">
        <v>1</v>
      </c>
      <c r="H41" s="57">
        <v>37.75</v>
      </c>
      <c r="I41" s="58" t="s">
        <v>292</v>
      </c>
      <c r="J41" s="58" t="e">
        <f>CONCATENATE("INSERT INTO `medical_vacancies` (`id`, `keyOrganization`, `job`, `division`, `bet`, `measures`) VALUES (NULL, ","'",D41,"', '",E41,"', ","'",F41,"', ","'",G41,"', ","'",#REF!,"');")</f>
        <v>#REF!</v>
      </c>
      <c r="K41" s="43" t="s">
        <v>149</v>
      </c>
      <c r="L41" s="44" t="s">
        <v>150</v>
      </c>
      <c r="M41" s="58" t="str">
        <f t="shared" si="1"/>
        <v>&lt;div id='entry'&gt;&lt;/div&gt;
&lt;link rel='stylesheet' href='http://h90428dg.beget.tech/css/style_doctor.css'&gt;
&lt;script src='https://yastatic.net/s3/frontend/forms/_/embed.js'&gt;&lt;/script&gt;
&lt;script src='http://h90428dg.beget.tech/js/POST_Request.js'&gt;&lt;/script&gt;
&lt;script&gt;let data = display('lipetsk-med');&lt;/script&gt;</v>
      </c>
      <c r="N41" s="4"/>
      <c r="O41" s="4"/>
      <c r="P41" s="4"/>
      <c r="Q41" s="4"/>
      <c r="R41" s="4"/>
      <c r="S41" s="4"/>
      <c r="T41" s="4"/>
      <c r="U41" s="4"/>
      <c r="V41" s="4"/>
      <c r="W41" s="4"/>
      <c r="X41" s="4"/>
      <c r="Y41" s="4"/>
      <c r="Z41" s="4"/>
      <c r="AA41" s="4"/>
      <c r="AB41" s="4"/>
      <c r="AC41" s="4"/>
      <c r="AD41" s="4"/>
      <c r="AE41" s="4"/>
      <c r="AF41" s="4"/>
      <c r="AG41" s="4"/>
      <c r="AH41" s="4"/>
      <c r="AI41" s="4"/>
      <c r="AJ41" s="4"/>
      <c r="AK41" s="4"/>
      <c r="AL41" s="4"/>
      <c r="AM41" s="4"/>
      <c r="AN41" s="4"/>
      <c r="AO41" s="4"/>
      <c r="AP41" s="4"/>
      <c r="AQ41" s="4"/>
      <c r="AR41" s="4"/>
      <c r="AS41" s="4"/>
      <c r="AT41" s="4"/>
      <c r="AU41" s="4"/>
      <c r="AV41" s="4"/>
      <c r="AW41" s="4"/>
      <c r="AX41" s="4"/>
      <c r="AY41" s="4"/>
      <c r="AZ41" s="4"/>
      <c r="BA41" s="4"/>
      <c r="BB41" s="4"/>
      <c r="BC41" s="4"/>
      <c r="BD41" s="4"/>
      <c r="BE41" s="4"/>
      <c r="BF41" s="4"/>
      <c r="BG41" s="4"/>
      <c r="BH41" s="4"/>
      <c r="BI41" s="4"/>
      <c r="BJ41" s="4"/>
      <c r="BK41" s="4"/>
      <c r="BL41" s="4"/>
      <c r="BM41" s="4"/>
      <c r="BN41" s="4"/>
      <c r="BO41" s="4"/>
      <c r="BP41" s="4"/>
      <c r="BQ41" s="4"/>
      <c r="BR41" s="4"/>
      <c r="BS41" s="4"/>
      <c r="BT41" s="4"/>
      <c r="BU41" s="4"/>
      <c r="BV41" s="4"/>
      <c r="BW41" s="4"/>
      <c r="BX41" s="4"/>
      <c r="BY41" s="4"/>
      <c r="BZ41" s="4"/>
      <c r="CA41" s="4"/>
      <c r="CB41" s="4"/>
      <c r="CC41" s="4"/>
      <c r="CD41" s="4"/>
      <c r="CE41" s="4"/>
      <c r="CF41" s="4"/>
      <c r="CG41" s="4"/>
      <c r="CH41" s="4"/>
      <c r="CI41" s="4"/>
      <c r="CJ41" s="4"/>
      <c r="CK41" s="4"/>
      <c r="CL41" s="4"/>
      <c r="CM41" s="4"/>
      <c r="CN41" s="4"/>
      <c r="CO41" s="4"/>
      <c r="CP41" s="4"/>
      <c r="CQ41" s="4"/>
      <c r="CR41" s="4"/>
      <c r="CS41" s="4"/>
      <c r="CT41" s="4"/>
      <c r="CU41" s="4"/>
      <c r="CV41" s="4"/>
      <c r="CW41" s="4"/>
      <c r="CX41" s="4"/>
      <c r="CY41" s="4"/>
      <c r="CZ41" s="4"/>
      <c r="DA41" s="4"/>
      <c r="DB41" s="4"/>
      <c r="DC41" s="4"/>
      <c r="DD41" s="4"/>
      <c r="DE41" s="4"/>
      <c r="DF41" s="4"/>
      <c r="DG41" s="4"/>
      <c r="DH41" s="4"/>
      <c r="DI41" s="4"/>
      <c r="DJ41" s="4"/>
      <c r="DK41" s="4"/>
      <c r="DL41" s="4"/>
      <c r="DM41" s="4"/>
      <c r="DN41" s="4"/>
      <c r="DO41" s="4"/>
    </row>
    <row r="42" spans="1:119" s="51" customFormat="1" ht="19.5" customHeight="1" x14ac:dyDescent="0.2">
      <c r="A42" s="76"/>
      <c r="B42" s="76"/>
      <c r="C42" s="58">
        <v>58</v>
      </c>
      <c r="D42" s="58" t="s">
        <v>106</v>
      </c>
      <c r="E42" s="58" t="s">
        <v>28</v>
      </c>
      <c r="F42" s="58" t="s">
        <v>58</v>
      </c>
      <c r="G42" s="58">
        <v>1</v>
      </c>
      <c r="H42" s="57">
        <v>31.59</v>
      </c>
      <c r="I42" s="10"/>
      <c r="J42" s="58" t="e">
        <f>CONCATENATE("INSERT INTO `medical_vacancies` (`id`, `keyOrganization`, `job`, `division`, `bet`, `measures`) VALUES (NULL, ","'",D42,"', '",E42,"', ","'",F42,"', ","'",G42,"', ","'",#REF!,"');")</f>
        <v>#REF!</v>
      </c>
      <c r="K42" s="43" t="s">
        <v>149</v>
      </c>
      <c r="L42" s="44" t="s">
        <v>150</v>
      </c>
      <c r="M42" s="58" t="str">
        <f t="shared" si="1"/>
        <v>&lt;div id='entry'&gt;&lt;/div&gt;
&lt;link rel='stylesheet' href='http://h90428dg.beget.tech/css/style_doctor.css'&gt;
&lt;script src='https://yastatic.net/s3/frontend/forms/_/embed.js'&gt;&lt;/script&gt;
&lt;script src='http://h90428dg.beget.tech/js/POST_Request.js'&gt;&lt;/script&gt;
&lt;script&gt;let data = display('lipetsk-med');&lt;/script&gt;</v>
      </c>
      <c r="N42" s="4"/>
      <c r="O42" s="4"/>
      <c r="P42" s="4"/>
      <c r="Q42" s="4"/>
      <c r="R42" s="4"/>
      <c r="S42" s="4"/>
      <c r="T42" s="4"/>
      <c r="U42" s="4"/>
      <c r="V42" s="4"/>
      <c r="W42" s="4"/>
      <c r="X42" s="4"/>
      <c r="Y42" s="4"/>
      <c r="Z42" s="4"/>
      <c r="AA42" s="4"/>
      <c r="AB42" s="4"/>
      <c r="AC42" s="4"/>
      <c r="AD42" s="4"/>
      <c r="AE42" s="4"/>
      <c r="AF42" s="4"/>
      <c r="AG42" s="4"/>
      <c r="AH42" s="4"/>
      <c r="AI42" s="4"/>
      <c r="AJ42" s="4"/>
      <c r="AK42" s="4"/>
      <c r="AL42" s="4"/>
      <c r="AM42" s="4"/>
      <c r="AN42" s="4"/>
      <c r="AO42" s="4"/>
      <c r="AP42" s="4"/>
      <c r="AQ42" s="4"/>
      <c r="AR42" s="4"/>
      <c r="AS42" s="4"/>
      <c r="AT42" s="4"/>
      <c r="AU42" s="4"/>
      <c r="AV42" s="4"/>
      <c r="AW42" s="4"/>
      <c r="AX42" s="4"/>
      <c r="AY42" s="4"/>
      <c r="AZ42" s="4"/>
      <c r="BA42" s="4"/>
      <c r="BB42" s="4"/>
      <c r="BC42" s="4"/>
      <c r="BD42" s="4"/>
      <c r="BE42" s="4"/>
      <c r="BF42" s="4"/>
      <c r="BG42" s="4"/>
      <c r="BH42" s="4"/>
      <c r="BI42" s="4"/>
      <c r="BJ42" s="4"/>
      <c r="BK42" s="4"/>
      <c r="BL42" s="4"/>
      <c r="BM42" s="4"/>
      <c r="BN42" s="4"/>
      <c r="BO42" s="4"/>
      <c r="BP42" s="4"/>
      <c r="BQ42" s="4"/>
      <c r="BR42" s="4"/>
      <c r="BS42" s="4"/>
      <c r="BT42" s="4"/>
      <c r="BU42" s="4"/>
      <c r="BV42" s="4"/>
      <c r="BW42" s="4"/>
      <c r="BX42" s="4"/>
      <c r="BY42" s="4"/>
      <c r="BZ42" s="4"/>
      <c r="CA42" s="4"/>
      <c r="CB42" s="4"/>
      <c r="CC42" s="4"/>
      <c r="CD42" s="4"/>
      <c r="CE42" s="4"/>
      <c r="CF42" s="4"/>
      <c r="CG42" s="4"/>
      <c r="CH42" s="4"/>
      <c r="CI42" s="4"/>
      <c r="CJ42" s="4"/>
      <c r="CK42" s="4"/>
      <c r="CL42" s="4"/>
      <c r="CM42" s="4"/>
      <c r="CN42" s="4"/>
      <c r="CO42" s="4"/>
      <c r="CP42" s="4"/>
      <c r="CQ42" s="4"/>
      <c r="CR42" s="4"/>
      <c r="CS42" s="4"/>
      <c r="CT42" s="4"/>
      <c r="CU42" s="4"/>
      <c r="CV42" s="4"/>
      <c r="CW42" s="4"/>
      <c r="CX42" s="4"/>
      <c r="CY42" s="4"/>
      <c r="CZ42" s="4"/>
      <c r="DA42" s="4"/>
      <c r="DB42" s="4"/>
      <c r="DC42" s="4"/>
      <c r="DD42" s="4"/>
      <c r="DE42" s="4"/>
      <c r="DF42" s="4"/>
      <c r="DG42" s="4"/>
      <c r="DH42" s="4"/>
      <c r="DI42" s="4"/>
      <c r="DJ42" s="4"/>
      <c r="DK42" s="4"/>
      <c r="DL42" s="4"/>
      <c r="DM42" s="4"/>
      <c r="DN42" s="4"/>
      <c r="DO42" s="4"/>
    </row>
    <row r="43" spans="1:119" s="51" customFormat="1" ht="19.5" customHeight="1" x14ac:dyDescent="0.2">
      <c r="A43" s="76"/>
      <c r="B43" s="76"/>
      <c r="C43" s="58"/>
      <c r="D43" s="58"/>
      <c r="E43" s="58" t="s">
        <v>6</v>
      </c>
      <c r="F43" s="58" t="s">
        <v>59</v>
      </c>
      <c r="G43" s="58">
        <v>3</v>
      </c>
      <c r="H43" s="57">
        <v>39.25</v>
      </c>
      <c r="I43" s="10"/>
      <c r="J43" s="58"/>
      <c r="K43" s="43"/>
      <c r="L43" s="44"/>
      <c r="M43" s="58"/>
      <c r="N43" s="4"/>
      <c r="O43" s="4"/>
      <c r="P43" s="4"/>
      <c r="Q43" s="4"/>
      <c r="R43" s="4"/>
      <c r="S43" s="4"/>
      <c r="T43" s="4"/>
      <c r="U43" s="4"/>
      <c r="V43" s="4"/>
      <c r="W43" s="4"/>
      <c r="X43" s="4"/>
      <c r="Y43" s="4"/>
      <c r="Z43" s="4"/>
      <c r="AA43" s="4"/>
      <c r="AB43" s="4"/>
      <c r="AC43" s="4"/>
      <c r="AD43" s="4"/>
      <c r="AE43" s="4"/>
      <c r="AF43" s="4"/>
      <c r="AG43" s="4"/>
      <c r="AH43" s="4"/>
      <c r="AI43" s="4"/>
      <c r="AJ43" s="4"/>
      <c r="AK43" s="4"/>
      <c r="AL43" s="4"/>
      <c r="AM43" s="4"/>
      <c r="AN43" s="4"/>
      <c r="AO43" s="4"/>
      <c r="AP43" s="4"/>
      <c r="AQ43" s="4"/>
      <c r="AR43" s="4"/>
      <c r="AS43" s="4"/>
      <c r="AT43" s="4"/>
      <c r="AU43" s="4"/>
      <c r="AV43" s="4"/>
      <c r="AW43" s="4"/>
      <c r="AX43" s="4"/>
      <c r="AY43" s="4"/>
      <c r="AZ43" s="4"/>
      <c r="BA43" s="4"/>
      <c r="BB43" s="4"/>
      <c r="BC43" s="4"/>
      <c r="BD43" s="4"/>
      <c r="BE43" s="4"/>
      <c r="BF43" s="4"/>
      <c r="BG43" s="4"/>
      <c r="BH43" s="4"/>
      <c r="BI43" s="4"/>
      <c r="BJ43" s="4"/>
      <c r="BK43" s="4"/>
      <c r="BL43" s="4"/>
      <c r="BM43" s="4"/>
      <c r="BN43" s="4"/>
      <c r="BO43" s="4"/>
      <c r="BP43" s="4"/>
      <c r="BQ43" s="4"/>
      <c r="BR43" s="4"/>
      <c r="BS43" s="4"/>
      <c r="BT43" s="4"/>
      <c r="BU43" s="4"/>
      <c r="BV43" s="4"/>
      <c r="BW43" s="4"/>
      <c r="BX43" s="4"/>
      <c r="BY43" s="4"/>
      <c r="BZ43" s="4"/>
      <c r="CA43" s="4"/>
      <c r="CB43" s="4"/>
      <c r="CC43" s="4"/>
      <c r="CD43" s="4"/>
      <c r="CE43" s="4"/>
      <c r="CF43" s="4"/>
      <c r="CG43" s="4"/>
      <c r="CH43" s="4"/>
      <c r="CI43" s="4"/>
      <c r="CJ43" s="4"/>
      <c r="CK43" s="4"/>
      <c r="CL43" s="4"/>
      <c r="CM43" s="4"/>
      <c r="CN43" s="4"/>
      <c r="CO43" s="4"/>
      <c r="CP43" s="4"/>
      <c r="CQ43" s="4"/>
      <c r="CR43" s="4"/>
      <c r="CS43" s="4"/>
      <c r="CT43" s="4"/>
      <c r="CU43" s="4"/>
      <c r="CV43" s="4"/>
      <c r="CW43" s="4"/>
      <c r="CX43" s="4"/>
      <c r="CY43" s="4"/>
      <c r="CZ43" s="4"/>
      <c r="DA43" s="4"/>
      <c r="DB43" s="4"/>
      <c r="DC43" s="4"/>
      <c r="DD43" s="4"/>
      <c r="DE43" s="4"/>
      <c r="DF43" s="4"/>
      <c r="DG43" s="4"/>
      <c r="DH43" s="4"/>
      <c r="DI43" s="4"/>
      <c r="DJ43" s="4"/>
      <c r="DK43" s="4"/>
      <c r="DL43" s="4"/>
      <c r="DM43" s="4"/>
      <c r="DN43" s="4"/>
      <c r="DO43" s="4"/>
    </row>
    <row r="44" spans="1:119" s="51" customFormat="1" ht="19.5" customHeight="1" x14ac:dyDescent="0.2">
      <c r="A44" s="76"/>
      <c r="B44" s="76"/>
      <c r="C44" s="58">
        <v>59</v>
      </c>
      <c r="D44" s="58" t="s">
        <v>106</v>
      </c>
      <c r="E44" s="58" t="s">
        <v>75</v>
      </c>
      <c r="F44" s="58" t="s">
        <v>59</v>
      </c>
      <c r="G44" s="58">
        <v>1</v>
      </c>
      <c r="H44" s="57">
        <v>32.340000000000003</v>
      </c>
      <c r="I44" s="10"/>
      <c r="J44" s="58" t="str">
        <f>CONCATENATE("INSERT INTO `medical_vacancies` (`id`, `keyOrganization`, `job`, `division`, `bet`, `measures`) VALUES (NULL, ","'",D44,"', '",E44,"', ","'",F44,"', ","'",G44,"', ","'",I45,"');")</f>
        <v>INSERT INTO `medical_vacancies` (`id`, `keyOrganization`, `job`, `division`, `bet`, `measures`) VALUES (NULL, 'lipetsk-med', 'врач скорой медицинской помощи ', 'стационар', '1', 'предусмотрена социальная выплата на приобретение или строительство жилья, для докторов медицинских наук выплата 5 млн.руб., ежемесячная денежная компенсация за наем (поднаем) жилых помещений');</v>
      </c>
      <c r="K44" s="43" t="s">
        <v>149</v>
      </c>
      <c r="L44" s="44" t="s">
        <v>150</v>
      </c>
      <c r="M44" s="58" t="str">
        <f t="shared" si="1"/>
        <v>&lt;div id='entry'&gt;&lt;/div&gt;
&lt;link rel='stylesheet' href='http://h90428dg.beget.tech/css/style_doctor.css'&gt;
&lt;script src='https://yastatic.net/s3/frontend/forms/_/embed.js'&gt;&lt;/script&gt;
&lt;script src='http://h90428dg.beget.tech/js/POST_Request.js'&gt;&lt;/script&gt;
&lt;script&gt;let data = display('lipetsk-med');&lt;/script&gt;</v>
      </c>
      <c r="N44" s="4"/>
      <c r="O44" s="4"/>
      <c r="P44" s="4"/>
      <c r="Q44" s="4"/>
      <c r="R44" s="4"/>
      <c r="S44" s="4"/>
      <c r="T44" s="4"/>
      <c r="U44" s="4"/>
      <c r="V44" s="4"/>
      <c r="W44" s="4"/>
      <c r="X44" s="4"/>
      <c r="Y44" s="4"/>
      <c r="Z44" s="4"/>
      <c r="AA44" s="4"/>
      <c r="AB44" s="4"/>
      <c r="AC44" s="4"/>
      <c r="AD44" s="4"/>
      <c r="AE44" s="4"/>
      <c r="AF44" s="4"/>
      <c r="AG44" s="4"/>
      <c r="AH44" s="4"/>
      <c r="AI44" s="4"/>
      <c r="AJ44" s="4"/>
      <c r="AK44" s="4"/>
      <c r="AL44" s="4"/>
      <c r="AM44" s="4"/>
      <c r="AN44" s="4"/>
      <c r="AO44" s="4"/>
      <c r="AP44" s="4"/>
      <c r="AQ44" s="4"/>
      <c r="AR44" s="4"/>
      <c r="AS44" s="4"/>
      <c r="AT44" s="4"/>
      <c r="AU44" s="4"/>
      <c r="AV44" s="4"/>
      <c r="AW44" s="4"/>
      <c r="AX44" s="4"/>
      <c r="AY44" s="4"/>
      <c r="AZ44" s="4"/>
      <c r="BA44" s="4"/>
      <c r="BB44" s="4"/>
      <c r="BC44" s="4"/>
      <c r="BD44" s="4"/>
      <c r="BE44" s="4"/>
      <c r="BF44" s="4"/>
      <c r="BG44" s="4"/>
      <c r="BH44" s="4"/>
      <c r="BI44" s="4"/>
      <c r="BJ44" s="4"/>
      <c r="BK44" s="4"/>
      <c r="BL44" s="4"/>
      <c r="BM44" s="4"/>
      <c r="BN44" s="4"/>
      <c r="BO44" s="4"/>
      <c r="BP44" s="4"/>
      <c r="BQ44" s="4"/>
      <c r="BR44" s="4"/>
      <c r="BS44" s="4"/>
      <c r="BT44" s="4"/>
      <c r="BU44" s="4"/>
      <c r="BV44" s="4"/>
      <c r="BW44" s="4"/>
      <c r="BX44" s="4"/>
      <c r="BY44" s="4"/>
      <c r="BZ44" s="4"/>
      <c r="CA44" s="4"/>
      <c r="CB44" s="4"/>
      <c r="CC44" s="4"/>
      <c r="CD44" s="4"/>
      <c r="CE44" s="4"/>
      <c r="CF44" s="4"/>
      <c r="CG44" s="4"/>
      <c r="CH44" s="4"/>
      <c r="CI44" s="4"/>
      <c r="CJ44" s="4"/>
      <c r="CK44" s="4"/>
      <c r="CL44" s="4"/>
      <c r="CM44" s="4"/>
      <c r="CN44" s="4"/>
      <c r="CO44" s="4"/>
      <c r="CP44" s="4"/>
      <c r="CQ44" s="4"/>
      <c r="CR44" s="4"/>
      <c r="CS44" s="4"/>
      <c r="CT44" s="4"/>
      <c r="CU44" s="4"/>
      <c r="CV44" s="4"/>
      <c r="CW44" s="4"/>
      <c r="CX44" s="4"/>
      <c r="CY44" s="4"/>
      <c r="CZ44" s="4"/>
      <c r="DA44" s="4"/>
      <c r="DB44" s="4"/>
      <c r="DC44" s="4"/>
      <c r="DD44" s="4"/>
      <c r="DE44" s="4"/>
      <c r="DF44" s="4"/>
      <c r="DG44" s="4"/>
      <c r="DH44" s="4"/>
      <c r="DI44" s="4"/>
      <c r="DJ44" s="4"/>
      <c r="DK44" s="4"/>
      <c r="DL44" s="4"/>
      <c r="DM44" s="4"/>
      <c r="DN44" s="4"/>
      <c r="DO44" s="4"/>
    </row>
    <row r="45" spans="1:119" s="51" customFormat="1" ht="21" customHeight="1" x14ac:dyDescent="0.2">
      <c r="A45" s="76"/>
      <c r="B45" s="76"/>
      <c r="C45" s="58">
        <v>60</v>
      </c>
      <c r="D45" s="58" t="s">
        <v>106</v>
      </c>
      <c r="E45" s="58" t="s">
        <v>5</v>
      </c>
      <c r="F45" s="58" t="s">
        <v>58</v>
      </c>
      <c r="G45" s="58">
        <v>1</v>
      </c>
      <c r="H45" s="57">
        <v>33.130000000000003</v>
      </c>
      <c r="I45" s="58" t="s">
        <v>292</v>
      </c>
      <c r="J45" s="58" t="e">
        <f>CONCATENATE("INSERT INTO `medical_vacancies` (`id`, `keyOrganization`, `job`, `division`, `bet`, `measures`) VALUES (NULL, ","'",D45,"', '",E45,"', ","'",F45,"', ","'",G45,"', ","'",#REF!,"');")</f>
        <v>#REF!</v>
      </c>
      <c r="K45" s="43" t="s">
        <v>149</v>
      </c>
      <c r="L45" s="44" t="s">
        <v>150</v>
      </c>
      <c r="M45" s="58" t="str">
        <f t="shared" si="1"/>
        <v>&lt;div id='entry'&gt;&lt;/div&gt;
&lt;link rel='stylesheet' href='http://h90428dg.beget.tech/css/style_doctor.css'&gt;
&lt;script src='https://yastatic.net/s3/frontend/forms/_/embed.js'&gt;&lt;/script&gt;
&lt;script src='http://h90428dg.beget.tech/js/POST_Request.js'&gt;&lt;/script&gt;
&lt;script&gt;let data = display('lipetsk-med');&lt;/script&gt;</v>
      </c>
      <c r="N45" s="4"/>
      <c r="O45" s="4"/>
      <c r="P45" s="4"/>
      <c r="Q45" s="4"/>
      <c r="R45" s="4"/>
      <c r="S45" s="4"/>
      <c r="T45" s="4"/>
      <c r="U45" s="4"/>
      <c r="V45" s="4"/>
      <c r="W45" s="4"/>
      <c r="X45" s="4"/>
      <c r="Y45" s="4"/>
      <c r="Z45" s="4"/>
      <c r="AA45" s="4"/>
      <c r="AB45" s="4"/>
      <c r="AC45" s="4"/>
      <c r="AD45" s="4"/>
      <c r="AE45" s="4"/>
      <c r="AF45" s="4"/>
      <c r="AG45" s="4"/>
      <c r="AH45" s="4"/>
      <c r="AI45" s="4"/>
      <c r="AJ45" s="4"/>
      <c r="AK45" s="4"/>
      <c r="AL45" s="4"/>
      <c r="AM45" s="4"/>
      <c r="AN45" s="4"/>
      <c r="AO45" s="4"/>
      <c r="AP45" s="4"/>
      <c r="AQ45" s="4"/>
      <c r="AR45" s="4"/>
      <c r="AS45" s="4"/>
      <c r="AT45" s="4"/>
      <c r="AU45" s="4"/>
      <c r="AV45" s="4"/>
      <c r="AW45" s="4"/>
      <c r="AX45" s="4"/>
      <c r="AY45" s="4"/>
      <c r="AZ45" s="4"/>
      <c r="BA45" s="4"/>
      <c r="BB45" s="4"/>
      <c r="BC45" s="4"/>
      <c r="BD45" s="4"/>
      <c r="BE45" s="4"/>
      <c r="BF45" s="4"/>
      <c r="BG45" s="4"/>
      <c r="BH45" s="4"/>
      <c r="BI45" s="4"/>
      <c r="BJ45" s="4"/>
      <c r="BK45" s="4"/>
      <c r="BL45" s="4"/>
      <c r="BM45" s="4"/>
      <c r="BN45" s="4"/>
      <c r="BO45" s="4"/>
      <c r="BP45" s="4"/>
      <c r="BQ45" s="4"/>
      <c r="BR45" s="4"/>
      <c r="BS45" s="4"/>
      <c r="BT45" s="4"/>
      <c r="BU45" s="4"/>
      <c r="BV45" s="4"/>
      <c r="BW45" s="4"/>
      <c r="BX45" s="4"/>
      <c r="BY45" s="4"/>
      <c r="BZ45" s="4"/>
      <c r="CA45" s="4"/>
      <c r="CB45" s="4"/>
      <c r="CC45" s="4"/>
      <c r="CD45" s="4"/>
      <c r="CE45" s="4"/>
      <c r="CF45" s="4"/>
      <c r="CG45" s="4"/>
      <c r="CH45" s="4"/>
      <c r="CI45" s="4"/>
      <c r="CJ45" s="4"/>
      <c r="CK45" s="4"/>
      <c r="CL45" s="4"/>
      <c r="CM45" s="4"/>
      <c r="CN45" s="4"/>
      <c r="CO45" s="4"/>
      <c r="CP45" s="4"/>
      <c r="CQ45" s="4"/>
      <c r="CR45" s="4"/>
      <c r="CS45" s="4"/>
      <c r="CT45" s="4"/>
      <c r="CU45" s="4"/>
      <c r="CV45" s="4"/>
      <c r="CW45" s="4"/>
      <c r="CX45" s="4"/>
      <c r="CY45" s="4"/>
      <c r="CZ45" s="4"/>
      <c r="DA45" s="4"/>
      <c r="DB45" s="4"/>
      <c r="DC45" s="4"/>
      <c r="DD45" s="4"/>
      <c r="DE45" s="4"/>
      <c r="DF45" s="4"/>
      <c r="DG45" s="4"/>
      <c r="DH45" s="4"/>
      <c r="DI45" s="4"/>
      <c r="DJ45" s="4"/>
      <c r="DK45" s="4"/>
      <c r="DL45" s="4"/>
      <c r="DM45" s="4"/>
      <c r="DN45" s="4"/>
      <c r="DO45" s="4"/>
    </row>
    <row r="46" spans="1:119" s="51" customFormat="1" ht="19.5" customHeight="1" x14ac:dyDescent="0.2">
      <c r="A46" s="76"/>
      <c r="B46" s="76"/>
      <c r="C46" s="58"/>
      <c r="D46" s="58"/>
      <c r="E46" s="58" t="s">
        <v>265</v>
      </c>
      <c r="F46" s="58" t="s">
        <v>58</v>
      </c>
      <c r="G46" s="58">
        <v>1</v>
      </c>
      <c r="H46" s="57">
        <v>37.75</v>
      </c>
      <c r="I46" s="58" t="s">
        <v>292</v>
      </c>
      <c r="J46" s="58"/>
      <c r="K46" s="43"/>
      <c r="L46" s="44"/>
      <c r="M46" s="58"/>
      <c r="N46" s="4"/>
      <c r="O46" s="4"/>
      <c r="P46" s="4"/>
      <c r="Q46" s="4"/>
      <c r="R46" s="4"/>
      <c r="S46" s="4"/>
      <c r="T46" s="4"/>
      <c r="U46" s="4"/>
      <c r="V46" s="4"/>
      <c r="W46" s="4"/>
      <c r="X46" s="4"/>
      <c r="Y46" s="4"/>
      <c r="Z46" s="4"/>
      <c r="AA46" s="4"/>
      <c r="AB46" s="4"/>
      <c r="AC46" s="4"/>
      <c r="AD46" s="4"/>
      <c r="AE46" s="4"/>
      <c r="AF46" s="4"/>
      <c r="AG46" s="4"/>
      <c r="AH46" s="4"/>
      <c r="AI46" s="4"/>
      <c r="AJ46" s="4"/>
      <c r="AK46" s="4"/>
      <c r="AL46" s="4"/>
      <c r="AM46" s="4"/>
      <c r="AN46" s="4"/>
      <c r="AO46" s="4"/>
      <c r="AP46" s="4"/>
      <c r="AQ46" s="4"/>
      <c r="AR46" s="4"/>
      <c r="AS46" s="4"/>
      <c r="AT46" s="4"/>
      <c r="AU46" s="4"/>
      <c r="AV46" s="4"/>
      <c r="AW46" s="4"/>
      <c r="AX46" s="4"/>
      <c r="AY46" s="4"/>
      <c r="AZ46" s="4"/>
      <c r="BA46" s="4"/>
      <c r="BB46" s="4"/>
      <c r="BC46" s="4"/>
      <c r="BD46" s="4"/>
      <c r="BE46" s="4"/>
      <c r="BF46" s="4"/>
      <c r="BG46" s="4"/>
      <c r="BH46" s="4"/>
      <c r="BI46" s="4"/>
      <c r="BJ46" s="4"/>
      <c r="BK46" s="4"/>
      <c r="BL46" s="4"/>
      <c r="BM46" s="4"/>
      <c r="BN46" s="4"/>
      <c r="BO46" s="4"/>
      <c r="BP46" s="4"/>
      <c r="BQ46" s="4"/>
      <c r="BR46" s="4"/>
      <c r="BS46" s="4"/>
      <c r="BT46" s="4"/>
      <c r="BU46" s="4"/>
      <c r="BV46" s="4"/>
      <c r="BW46" s="4"/>
      <c r="BX46" s="4"/>
      <c r="BY46" s="4"/>
      <c r="BZ46" s="4"/>
      <c r="CA46" s="4"/>
      <c r="CB46" s="4"/>
      <c r="CC46" s="4"/>
      <c r="CD46" s="4"/>
      <c r="CE46" s="4"/>
      <c r="CF46" s="4"/>
      <c r="CG46" s="4"/>
      <c r="CH46" s="4"/>
      <c r="CI46" s="4"/>
      <c r="CJ46" s="4"/>
      <c r="CK46" s="4"/>
      <c r="CL46" s="4"/>
      <c r="CM46" s="4"/>
      <c r="CN46" s="4"/>
      <c r="CO46" s="4"/>
      <c r="CP46" s="4"/>
      <c r="CQ46" s="4"/>
      <c r="CR46" s="4"/>
      <c r="CS46" s="4"/>
      <c r="CT46" s="4"/>
      <c r="CU46" s="4"/>
      <c r="CV46" s="4"/>
      <c r="CW46" s="4"/>
      <c r="CX46" s="4"/>
      <c r="CY46" s="4"/>
      <c r="CZ46" s="4"/>
      <c r="DA46" s="4"/>
      <c r="DB46" s="4"/>
      <c r="DC46" s="4"/>
      <c r="DD46" s="4"/>
      <c r="DE46" s="4"/>
      <c r="DF46" s="4"/>
      <c r="DG46" s="4"/>
      <c r="DH46" s="4"/>
      <c r="DI46" s="4"/>
      <c r="DJ46" s="4"/>
      <c r="DK46" s="4"/>
      <c r="DL46" s="4"/>
      <c r="DM46" s="4"/>
      <c r="DN46" s="4"/>
      <c r="DO46" s="4"/>
    </row>
    <row r="47" spans="1:119" s="51" customFormat="1" ht="19.5" customHeight="1" x14ac:dyDescent="0.2">
      <c r="A47" s="76"/>
      <c r="B47" s="76"/>
      <c r="C47" s="58">
        <v>61</v>
      </c>
      <c r="D47" s="58" t="s">
        <v>106</v>
      </c>
      <c r="E47" s="58" t="s">
        <v>21</v>
      </c>
      <c r="F47" s="58" t="s">
        <v>59</v>
      </c>
      <c r="G47" s="58">
        <v>2</v>
      </c>
      <c r="H47" s="57">
        <v>45.73</v>
      </c>
      <c r="I47" s="58"/>
      <c r="J47" s="58" t="e">
        <f>CONCATENATE("INSERT INTO `medical_vacancies` (`id`, `keyOrganization`, `job`, `division`, `bet`, `measures`) VALUES (NULL, ","'",D47,"', '",E47,"', ","'",F47,"', ","'",G47,"', ","'",#REF!,"');")</f>
        <v>#REF!</v>
      </c>
      <c r="K47" s="43" t="s">
        <v>149</v>
      </c>
      <c r="L47" s="44" t="s">
        <v>150</v>
      </c>
      <c r="M47" s="58" t="str">
        <f t="shared" si="1"/>
        <v>&lt;div id='entry'&gt;&lt;/div&gt;
&lt;link rel='stylesheet' href='http://h90428dg.beget.tech/css/style_doctor.css'&gt;
&lt;script src='https://yastatic.net/s3/frontend/forms/_/embed.js'&gt;&lt;/script&gt;
&lt;script src='http://h90428dg.beget.tech/js/POST_Request.js'&gt;&lt;/script&gt;
&lt;script&gt;let data = display('lipetsk-med');&lt;/script&gt;</v>
      </c>
      <c r="N47" s="4"/>
      <c r="O47" s="4"/>
      <c r="P47" s="4"/>
      <c r="Q47" s="4"/>
      <c r="R47" s="4"/>
      <c r="S47" s="4"/>
      <c r="T47" s="4"/>
      <c r="U47" s="4"/>
      <c r="V47" s="4"/>
      <c r="W47" s="4"/>
      <c r="X47" s="4"/>
      <c r="Y47" s="4"/>
      <c r="Z47" s="4"/>
      <c r="AA47" s="4"/>
      <c r="AB47" s="4"/>
      <c r="AC47" s="4"/>
      <c r="AD47" s="4"/>
      <c r="AE47" s="4"/>
      <c r="AF47" s="4"/>
      <c r="AG47" s="4"/>
      <c r="AH47" s="4"/>
      <c r="AI47" s="4"/>
      <c r="AJ47" s="4"/>
      <c r="AK47" s="4"/>
      <c r="AL47" s="4"/>
      <c r="AM47" s="4"/>
      <c r="AN47" s="4"/>
      <c r="AO47" s="4"/>
      <c r="AP47" s="4"/>
      <c r="AQ47" s="4"/>
      <c r="AR47" s="4"/>
      <c r="AS47" s="4"/>
      <c r="AT47" s="4"/>
      <c r="AU47" s="4"/>
      <c r="AV47" s="4"/>
      <c r="AW47" s="4"/>
      <c r="AX47" s="4"/>
      <c r="AY47" s="4"/>
      <c r="AZ47" s="4"/>
      <c r="BA47" s="4"/>
      <c r="BB47" s="4"/>
      <c r="BC47" s="4"/>
      <c r="BD47" s="4"/>
      <c r="BE47" s="4"/>
      <c r="BF47" s="4"/>
      <c r="BG47" s="4"/>
      <c r="BH47" s="4"/>
      <c r="BI47" s="4"/>
      <c r="BJ47" s="4"/>
      <c r="BK47" s="4"/>
      <c r="BL47" s="4"/>
      <c r="BM47" s="4"/>
      <c r="BN47" s="4"/>
      <c r="BO47" s="4"/>
      <c r="BP47" s="4"/>
      <c r="BQ47" s="4"/>
      <c r="BR47" s="4"/>
      <c r="BS47" s="4"/>
      <c r="BT47" s="4"/>
      <c r="BU47" s="4"/>
      <c r="BV47" s="4"/>
      <c r="BW47" s="4"/>
      <c r="BX47" s="4"/>
      <c r="BY47" s="4"/>
      <c r="BZ47" s="4"/>
      <c r="CA47" s="4"/>
      <c r="CB47" s="4"/>
      <c r="CC47" s="4"/>
      <c r="CD47" s="4"/>
      <c r="CE47" s="4"/>
      <c r="CF47" s="4"/>
      <c r="CG47" s="4"/>
      <c r="CH47" s="4"/>
      <c r="CI47" s="4"/>
      <c r="CJ47" s="4"/>
      <c r="CK47" s="4"/>
      <c r="CL47" s="4"/>
      <c r="CM47" s="4"/>
      <c r="CN47" s="4"/>
      <c r="CO47" s="4"/>
      <c r="CP47" s="4"/>
      <c r="CQ47" s="4"/>
      <c r="CR47" s="4"/>
      <c r="CS47" s="4"/>
      <c r="CT47" s="4"/>
      <c r="CU47" s="4"/>
      <c r="CV47" s="4"/>
      <c r="CW47" s="4"/>
      <c r="CX47" s="4"/>
      <c r="CY47" s="4"/>
      <c r="CZ47" s="4"/>
      <c r="DA47" s="4"/>
      <c r="DB47" s="4"/>
      <c r="DC47" s="4"/>
      <c r="DD47" s="4"/>
      <c r="DE47" s="4"/>
      <c r="DF47" s="4"/>
      <c r="DG47" s="4"/>
      <c r="DH47" s="4"/>
      <c r="DI47" s="4"/>
      <c r="DJ47" s="4"/>
      <c r="DK47" s="4"/>
      <c r="DL47" s="4"/>
      <c r="DM47" s="4"/>
      <c r="DN47" s="4"/>
      <c r="DO47" s="4"/>
    </row>
    <row r="48" spans="1:119" s="51" customFormat="1" ht="20.25" customHeight="1" x14ac:dyDescent="0.2">
      <c r="A48" s="76"/>
      <c r="B48" s="76"/>
      <c r="C48" s="58">
        <v>63</v>
      </c>
      <c r="D48" s="58" t="s">
        <v>106</v>
      </c>
      <c r="E48" s="58" t="s">
        <v>66</v>
      </c>
      <c r="F48" s="58" t="s">
        <v>58</v>
      </c>
      <c r="G48" s="58">
        <v>3</v>
      </c>
      <c r="H48" s="57">
        <v>33.26</v>
      </c>
      <c r="I48" s="58" t="s">
        <v>292</v>
      </c>
      <c r="J48" s="58" t="str">
        <f t="shared" si="0"/>
        <v>INSERT INTO `medical_vacancies` (`id`, `keyOrganization`, `job`, `division`, `bet`, `measures`) VALUES (NULL, 'lipetsk-med', 'врач общей практики(семейный врач)', 'поликлиника', '3', 'предусмотрена социальная выплата на приобретение или строительство жилья, для докторов медицинских наук выплата 5 млн.руб., ежемесячная денежная компенсация за наем (поднаем) жилых помещений');</v>
      </c>
      <c r="K48" s="43" t="s">
        <v>149</v>
      </c>
      <c r="L48" s="44" t="s">
        <v>150</v>
      </c>
      <c r="M48" s="58" t="str">
        <f t="shared" si="1"/>
        <v>&lt;div id='entry'&gt;&lt;/div&gt;
&lt;link rel='stylesheet' href='http://h90428dg.beget.tech/css/style_doctor.css'&gt;
&lt;script src='https://yastatic.net/s3/frontend/forms/_/embed.js'&gt;&lt;/script&gt;
&lt;script src='http://h90428dg.beget.tech/js/POST_Request.js'&gt;&lt;/script&gt;
&lt;script&gt;let data = display('lipetsk-med');&lt;/script&gt;</v>
      </c>
      <c r="N48" s="4"/>
      <c r="O48" s="4"/>
      <c r="P48" s="4"/>
      <c r="Q48" s="4"/>
      <c r="R48" s="4"/>
      <c r="S48" s="4"/>
      <c r="T48" s="4"/>
      <c r="U48" s="4"/>
      <c r="V48" s="4"/>
      <c r="W48" s="4"/>
      <c r="X48" s="4"/>
      <c r="Y48" s="4"/>
      <c r="Z48" s="4"/>
      <c r="AA48" s="4"/>
      <c r="AB48" s="4"/>
      <c r="AC48" s="4"/>
      <c r="AD48" s="4"/>
      <c r="AE48" s="4"/>
      <c r="AF48" s="4"/>
      <c r="AG48" s="4"/>
      <c r="AH48" s="4"/>
      <c r="AI48" s="4"/>
      <c r="AJ48" s="4"/>
      <c r="AK48" s="4"/>
      <c r="AL48" s="4"/>
      <c r="AM48" s="4"/>
      <c r="AN48" s="4"/>
      <c r="AO48" s="4"/>
      <c r="AP48" s="4"/>
      <c r="AQ48" s="4"/>
      <c r="AR48" s="4"/>
      <c r="AS48" s="4"/>
      <c r="AT48" s="4"/>
      <c r="AU48" s="4"/>
      <c r="AV48" s="4"/>
      <c r="AW48" s="4"/>
      <c r="AX48" s="4"/>
      <c r="AY48" s="4"/>
      <c r="AZ48" s="4"/>
      <c r="BA48" s="4"/>
      <c r="BB48" s="4"/>
      <c r="BC48" s="4"/>
      <c r="BD48" s="4"/>
      <c r="BE48" s="4"/>
      <c r="BF48" s="4"/>
      <c r="BG48" s="4"/>
      <c r="BH48" s="4"/>
      <c r="BI48" s="4"/>
      <c r="BJ48" s="4"/>
      <c r="BK48" s="4"/>
      <c r="BL48" s="4"/>
      <c r="BM48" s="4"/>
      <c r="BN48" s="4"/>
      <c r="BO48" s="4"/>
      <c r="BP48" s="4"/>
      <c r="BQ48" s="4"/>
      <c r="BR48" s="4"/>
      <c r="BS48" s="4"/>
      <c r="BT48" s="4"/>
      <c r="BU48" s="4"/>
      <c r="BV48" s="4"/>
      <c r="BW48" s="4"/>
      <c r="BX48" s="4"/>
      <c r="BY48" s="4"/>
      <c r="BZ48" s="4"/>
      <c r="CA48" s="4"/>
      <c r="CB48" s="4"/>
      <c r="CC48" s="4"/>
      <c r="CD48" s="4"/>
      <c r="CE48" s="4"/>
      <c r="CF48" s="4"/>
      <c r="CG48" s="4"/>
      <c r="CH48" s="4"/>
      <c r="CI48" s="4"/>
      <c r="CJ48" s="4"/>
      <c r="CK48" s="4"/>
      <c r="CL48" s="4"/>
      <c r="CM48" s="4"/>
      <c r="CN48" s="4"/>
      <c r="CO48" s="4"/>
      <c r="CP48" s="4"/>
      <c r="CQ48" s="4"/>
      <c r="CR48" s="4"/>
      <c r="CS48" s="4"/>
      <c r="CT48" s="4"/>
      <c r="CU48" s="4"/>
      <c r="CV48" s="4"/>
      <c r="CW48" s="4"/>
      <c r="CX48" s="4"/>
      <c r="CY48" s="4"/>
      <c r="CZ48" s="4"/>
      <c r="DA48" s="4"/>
      <c r="DB48" s="4"/>
      <c r="DC48" s="4"/>
      <c r="DD48" s="4"/>
      <c r="DE48" s="4"/>
      <c r="DF48" s="4"/>
      <c r="DG48" s="4"/>
      <c r="DH48" s="4"/>
      <c r="DI48" s="4"/>
      <c r="DJ48" s="4"/>
      <c r="DK48" s="4"/>
      <c r="DL48" s="4"/>
      <c r="DM48" s="4"/>
      <c r="DN48" s="4"/>
      <c r="DO48" s="4"/>
    </row>
    <row r="49" spans="1:119" s="51" customFormat="1" ht="29.25" customHeight="1" x14ac:dyDescent="0.2">
      <c r="A49" s="76"/>
      <c r="B49" s="76"/>
      <c r="C49" s="58"/>
      <c r="D49" s="58"/>
      <c r="E49" s="58" t="s">
        <v>37</v>
      </c>
      <c r="F49" s="58" t="s">
        <v>58</v>
      </c>
      <c r="G49" s="58">
        <v>2</v>
      </c>
      <c r="H49" s="57"/>
      <c r="I49" s="10"/>
      <c r="J49" s="58"/>
      <c r="K49" s="43"/>
      <c r="L49" s="44"/>
      <c r="M49" s="58"/>
      <c r="N49" s="4"/>
      <c r="O49" s="4"/>
      <c r="P49" s="4"/>
      <c r="Q49" s="4"/>
      <c r="R49" s="4"/>
      <c r="S49" s="4"/>
      <c r="T49" s="4"/>
      <c r="U49" s="4"/>
      <c r="V49" s="4"/>
      <c r="W49" s="4"/>
      <c r="X49" s="4"/>
      <c r="Y49" s="4"/>
      <c r="Z49" s="4"/>
      <c r="AA49" s="4"/>
      <c r="AB49" s="4"/>
      <c r="AC49" s="4"/>
      <c r="AD49" s="4"/>
      <c r="AE49" s="4"/>
      <c r="AF49" s="4"/>
      <c r="AG49" s="4"/>
      <c r="AH49" s="4"/>
      <c r="AI49" s="4"/>
      <c r="AJ49" s="4"/>
      <c r="AK49" s="4"/>
      <c r="AL49" s="4"/>
      <c r="AM49" s="4"/>
      <c r="AN49" s="4"/>
      <c r="AO49" s="4"/>
      <c r="AP49" s="4"/>
      <c r="AQ49" s="4"/>
      <c r="AR49" s="4"/>
      <c r="AS49" s="4"/>
      <c r="AT49" s="4"/>
      <c r="AU49" s="4"/>
      <c r="AV49" s="4"/>
      <c r="AW49" s="4"/>
      <c r="AX49" s="4"/>
      <c r="AY49" s="4"/>
      <c r="AZ49" s="4"/>
      <c r="BA49" s="4"/>
      <c r="BB49" s="4"/>
      <c r="BC49" s="4"/>
      <c r="BD49" s="4"/>
      <c r="BE49" s="4"/>
      <c r="BF49" s="4"/>
      <c r="BG49" s="4"/>
      <c r="BH49" s="4"/>
      <c r="BI49" s="4"/>
      <c r="BJ49" s="4"/>
      <c r="BK49" s="4"/>
      <c r="BL49" s="4"/>
      <c r="BM49" s="4"/>
      <c r="BN49" s="4"/>
      <c r="BO49" s="4"/>
      <c r="BP49" s="4"/>
      <c r="BQ49" s="4"/>
      <c r="BR49" s="4"/>
      <c r="BS49" s="4"/>
      <c r="BT49" s="4"/>
      <c r="BU49" s="4"/>
      <c r="BV49" s="4"/>
      <c r="BW49" s="4"/>
      <c r="BX49" s="4"/>
      <c r="BY49" s="4"/>
      <c r="BZ49" s="4"/>
      <c r="CA49" s="4"/>
      <c r="CB49" s="4"/>
      <c r="CC49" s="4"/>
      <c r="CD49" s="4"/>
      <c r="CE49" s="4"/>
      <c r="CF49" s="4"/>
      <c r="CG49" s="4"/>
      <c r="CH49" s="4"/>
      <c r="CI49" s="4"/>
      <c r="CJ49" s="4"/>
      <c r="CK49" s="4"/>
      <c r="CL49" s="4"/>
      <c r="CM49" s="4"/>
      <c r="CN49" s="4"/>
      <c r="CO49" s="4"/>
      <c r="CP49" s="4"/>
      <c r="CQ49" s="4"/>
      <c r="CR49" s="4"/>
      <c r="CS49" s="4"/>
      <c r="CT49" s="4"/>
      <c r="CU49" s="4"/>
      <c r="CV49" s="4"/>
      <c r="CW49" s="4"/>
      <c r="CX49" s="4"/>
      <c r="CY49" s="4"/>
      <c r="CZ49" s="4"/>
      <c r="DA49" s="4"/>
      <c r="DB49" s="4"/>
      <c r="DC49" s="4"/>
      <c r="DD49" s="4"/>
      <c r="DE49" s="4"/>
      <c r="DF49" s="4"/>
      <c r="DG49" s="4"/>
      <c r="DH49" s="4"/>
      <c r="DI49" s="4"/>
      <c r="DJ49" s="4"/>
      <c r="DK49" s="4"/>
      <c r="DL49" s="4"/>
      <c r="DM49" s="4"/>
      <c r="DN49" s="4"/>
      <c r="DO49" s="4"/>
    </row>
    <row r="50" spans="1:119" s="51" customFormat="1" ht="17.25" customHeight="1" x14ac:dyDescent="0.2">
      <c r="A50" s="76"/>
      <c r="B50" s="76"/>
      <c r="C50" s="58"/>
      <c r="D50" s="58"/>
      <c r="E50" s="58" t="s">
        <v>296</v>
      </c>
      <c r="F50" s="58" t="s">
        <v>59</v>
      </c>
      <c r="G50" s="58">
        <v>1</v>
      </c>
      <c r="H50" s="57">
        <v>42.37</v>
      </c>
      <c r="I50" s="58" t="s">
        <v>292</v>
      </c>
      <c r="J50" s="58"/>
      <c r="K50" s="43"/>
      <c r="L50" s="44"/>
      <c r="M50" s="58"/>
      <c r="N50" s="4"/>
      <c r="O50" s="4"/>
      <c r="P50" s="4"/>
      <c r="Q50" s="4"/>
      <c r="R50" s="4"/>
      <c r="S50" s="4"/>
      <c r="T50" s="4"/>
      <c r="U50" s="4"/>
      <c r="V50" s="4"/>
      <c r="W50" s="4"/>
      <c r="X50" s="4"/>
      <c r="Y50" s="4"/>
      <c r="Z50" s="4"/>
      <c r="AA50" s="4"/>
      <c r="AB50" s="4"/>
      <c r="AC50" s="4"/>
      <c r="AD50" s="4"/>
      <c r="AE50" s="4"/>
      <c r="AF50" s="4"/>
      <c r="AG50" s="4"/>
      <c r="AH50" s="4"/>
      <c r="AI50" s="4"/>
      <c r="AJ50" s="4"/>
      <c r="AK50" s="4"/>
      <c r="AL50" s="4"/>
      <c r="AM50" s="4"/>
      <c r="AN50" s="4"/>
      <c r="AO50" s="4"/>
      <c r="AP50" s="4"/>
      <c r="AQ50" s="4"/>
      <c r="AR50" s="4"/>
      <c r="AS50" s="4"/>
      <c r="AT50" s="4"/>
      <c r="AU50" s="4"/>
      <c r="AV50" s="4"/>
      <c r="AW50" s="4"/>
      <c r="AX50" s="4"/>
      <c r="AY50" s="4"/>
      <c r="AZ50" s="4"/>
      <c r="BA50" s="4"/>
      <c r="BB50" s="4"/>
      <c r="BC50" s="4"/>
      <c r="BD50" s="4"/>
      <c r="BE50" s="4"/>
      <c r="BF50" s="4"/>
      <c r="BG50" s="4"/>
      <c r="BH50" s="4"/>
      <c r="BI50" s="4"/>
      <c r="BJ50" s="4"/>
      <c r="BK50" s="4"/>
      <c r="BL50" s="4"/>
      <c r="BM50" s="4"/>
      <c r="BN50" s="4"/>
      <c r="BO50" s="4"/>
      <c r="BP50" s="4"/>
      <c r="BQ50" s="4"/>
      <c r="BR50" s="4"/>
      <c r="BS50" s="4"/>
      <c r="BT50" s="4"/>
      <c r="BU50" s="4"/>
      <c r="BV50" s="4"/>
      <c r="BW50" s="4"/>
      <c r="BX50" s="4"/>
      <c r="BY50" s="4"/>
      <c r="BZ50" s="4"/>
      <c r="CA50" s="4"/>
      <c r="CB50" s="4"/>
      <c r="CC50" s="4"/>
      <c r="CD50" s="4"/>
      <c r="CE50" s="4"/>
      <c r="CF50" s="4"/>
      <c r="CG50" s="4"/>
      <c r="CH50" s="4"/>
      <c r="CI50" s="4"/>
      <c r="CJ50" s="4"/>
      <c r="CK50" s="4"/>
      <c r="CL50" s="4"/>
      <c r="CM50" s="4"/>
      <c r="CN50" s="4"/>
      <c r="CO50" s="4"/>
      <c r="CP50" s="4"/>
      <c r="CQ50" s="4"/>
      <c r="CR50" s="4"/>
      <c r="CS50" s="4"/>
      <c r="CT50" s="4"/>
      <c r="CU50" s="4"/>
      <c r="CV50" s="4"/>
      <c r="CW50" s="4"/>
      <c r="CX50" s="4"/>
      <c r="CY50" s="4"/>
      <c r="CZ50" s="4"/>
      <c r="DA50" s="4"/>
      <c r="DB50" s="4"/>
      <c r="DC50" s="4"/>
      <c r="DD50" s="4"/>
      <c r="DE50" s="4"/>
      <c r="DF50" s="4"/>
      <c r="DG50" s="4"/>
      <c r="DH50" s="4"/>
      <c r="DI50" s="4"/>
      <c r="DJ50" s="4"/>
      <c r="DK50" s="4"/>
      <c r="DL50" s="4"/>
      <c r="DM50" s="4"/>
      <c r="DN50" s="4"/>
      <c r="DO50" s="4"/>
    </row>
    <row r="51" spans="1:119" s="51" customFormat="1" ht="19.5" customHeight="1" x14ac:dyDescent="0.2">
      <c r="A51" s="76"/>
      <c r="B51" s="76"/>
      <c r="C51" s="58">
        <v>65</v>
      </c>
      <c r="D51" s="58" t="s">
        <v>106</v>
      </c>
      <c r="E51" s="58" t="s">
        <v>83</v>
      </c>
      <c r="F51" s="58" t="s">
        <v>59</v>
      </c>
      <c r="G51" s="58">
        <v>1</v>
      </c>
      <c r="H51" s="57">
        <v>32.340000000000003</v>
      </c>
      <c r="I51" s="58"/>
      <c r="J51" s="58" t="str">
        <f>CONCATENATE("INSERT INTO `medical_vacancies` (`id`, `keyOrganization`, `job`, `division`, `bet`, `measures`) VALUES (NULL, ","'",D51,"', '",E51,"', ","'",F51,"', ","'",G51,"', ","'",I47,"');")</f>
        <v>INSERT INTO `medical_vacancies` (`id`, `keyOrganization`, `job`, `division`, `bet`, `measures`) VALUES (NULL, 'lipetsk-med', 'врач-гериатр', 'стационар', '1', '');</v>
      </c>
      <c r="K51" s="43" t="s">
        <v>149</v>
      </c>
      <c r="L51" s="44" t="s">
        <v>150</v>
      </c>
      <c r="M51" s="58" t="str">
        <f t="shared" si="1"/>
        <v>&lt;div id='entry'&gt;&lt;/div&gt;
&lt;link rel='stylesheet' href='http://h90428dg.beget.tech/css/style_doctor.css'&gt;
&lt;script src='https://yastatic.net/s3/frontend/forms/_/embed.js'&gt;&lt;/script&gt;
&lt;script src='http://h90428dg.beget.tech/js/POST_Request.js'&gt;&lt;/script&gt;
&lt;script&gt;let data = display('lipetsk-med');&lt;/script&gt;</v>
      </c>
      <c r="N51" s="4"/>
      <c r="O51" s="4"/>
      <c r="P51" s="4"/>
      <c r="Q51" s="4"/>
      <c r="R51" s="4"/>
      <c r="S51" s="4"/>
      <c r="T51" s="4"/>
      <c r="U51" s="4"/>
      <c r="V51" s="4"/>
      <c r="W51" s="4"/>
      <c r="X51" s="4"/>
      <c r="Y51" s="4"/>
      <c r="Z51" s="4"/>
      <c r="AA51" s="4"/>
      <c r="AB51" s="4"/>
      <c r="AC51" s="4"/>
      <c r="AD51" s="4"/>
      <c r="AE51" s="4"/>
      <c r="AF51" s="4"/>
      <c r="AG51" s="4"/>
      <c r="AH51" s="4"/>
      <c r="AI51" s="4"/>
      <c r="AJ51" s="4"/>
      <c r="AK51" s="4"/>
      <c r="AL51" s="4"/>
      <c r="AM51" s="4"/>
      <c r="AN51" s="4"/>
      <c r="AO51" s="4"/>
      <c r="AP51" s="4"/>
      <c r="AQ51" s="4"/>
      <c r="AR51" s="4"/>
      <c r="AS51" s="4"/>
      <c r="AT51" s="4"/>
      <c r="AU51" s="4"/>
      <c r="AV51" s="4"/>
      <c r="AW51" s="4"/>
      <c r="AX51" s="4"/>
      <c r="AY51" s="4"/>
      <c r="AZ51" s="4"/>
      <c r="BA51" s="4"/>
      <c r="BB51" s="4"/>
      <c r="BC51" s="4"/>
      <c r="BD51" s="4"/>
      <c r="BE51" s="4"/>
      <c r="BF51" s="4"/>
      <c r="BG51" s="4"/>
      <c r="BH51" s="4"/>
      <c r="BI51" s="4"/>
      <c r="BJ51" s="4"/>
      <c r="BK51" s="4"/>
      <c r="BL51" s="4"/>
      <c r="BM51" s="4"/>
      <c r="BN51" s="4"/>
      <c r="BO51" s="4"/>
      <c r="BP51" s="4"/>
      <c r="BQ51" s="4"/>
      <c r="BR51" s="4"/>
      <c r="BS51" s="4"/>
      <c r="BT51" s="4"/>
      <c r="BU51" s="4"/>
      <c r="BV51" s="4"/>
      <c r="BW51" s="4"/>
      <c r="BX51" s="4"/>
      <c r="BY51" s="4"/>
      <c r="BZ51" s="4"/>
      <c r="CA51" s="4"/>
      <c r="CB51" s="4"/>
      <c r="CC51" s="4"/>
      <c r="CD51" s="4"/>
      <c r="CE51" s="4"/>
      <c r="CF51" s="4"/>
      <c r="CG51" s="4"/>
      <c r="CH51" s="4"/>
      <c r="CI51" s="4"/>
      <c r="CJ51" s="4"/>
      <c r="CK51" s="4"/>
      <c r="CL51" s="4"/>
      <c r="CM51" s="4"/>
      <c r="CN51" s="4"/>
      <c r="CO51" s="4"/>
      <c r="CP51" s="4"/>
      <c r="CQ51" s="4"/>
      <c r="CR51" s="4"/>
      <c r="CS51" s="4"/>
      <c r="CT51" s="4"/>
      <c r="CU51" s="4"/>
      <c r="CV51" s="4"/>
      <c r="CW51" s="4"/>
      <c r="CX51" s="4"/>
      <c r="CY51" s="4"/>
      <c r="CZ51" s="4"/>
      <c r="DA51" s="4"/>
      <c r="DB51" s="4"/>
      <c r="DC51" s="4"/>
      <c r="DD51" s="4"/>
      <c r="DE51" s="4"/>
      <c r="DF51" s="4"/>
      <c r="DG51" s="4"/>
      <c r="DH51" s="4"/>
      <c r="DI51" s="4"/>
      <c r="DJ51" s="4"/>
      <c r="DK51" s="4"/>
      <c r="DL51" s="4"/>
      <c r="DM51" s="4"/>
      <c r="DN51" s="4"/>
      <c r="DO51" s="4"/>
    </row>
    <row r="52" spans="1:119" s="51" customFormat="1" ht="19.5" customHeight="1" x14ac:dyDescent="0.2">
      <c r="A52" s="76"/>
      <c r="B52" s="76"/>
      <c r="C52" s="58">
        <v>66</v>
      </c>
      <c r="D52" s="58" t="s">
        <v>106</v>
      </c>
      <c r="E52" s="58" t="s">
        <v>83</v>
      </c>
      <c r="F52" s="58" t="s">
        <v>58</v>
      </c>
      <c r="G52" s="58">
        <v>1</v>
      </c>
      <c r="H52" s="57">
        <v>55.71</v>
      </c>
      <c r="I52" s="58"/>
      <c r="J52" s="58" t="e">
        <f>CONCATENATE("INSERT INTO `medical_vacancies` (`id`, `keyOrganization`, `job`, `division`, `bet`, `measures`) VALUES (NULL, ","'",D52,"', '",E52,"', ","'",F52,"', ","'",G52,"', ","'",#REF!,"');")</f>
        <v>#REF!</v>
      </c>
      <c r="K52" s="43" t="s">
        <v>149</v>
      </c>
      <c r="L52" s="44" t="s">
        <v>150</v>
      </c>
      <c r="M52" s="58" t="str">
        <f t="shared" ref="M52:M86" si="2">CONCATENATE(K52,D52,L52)</f>
        <v>&lt;div id='entry'&gt;&lt;/div&gt;
&lt;link rel='stylesheet' href='http://h90428dg.beget.tech/css/style_doctor.css'&gt;
&lt;script src='https://yastatic.net/s3/frontend/forms/_/embed.js'&gt;&lt;/script&gt;
&lt;script src='http://h90428dg.beget.tech/js/POST_Request.js'&gt;&lt;/script&gt;
&lt;script&gt;let data = display('lipetsk-med');&lt;/script&gt;</v>
      </c>
      <c r="N52" s="4"/>
      <c r="O52" s="4"/>
      <c r="P52" s="4"/>
      <c r="Q52" s="4"/>
      <c r="R52" s="4"/>
      <c r="S52" s="4"/>
      <c r="T52" s="4"/>
      <c r="U52" s="4"/>
      <c r="V52" s="4"/>
      <c r="W52" s="4"/>
      <c r="X52" s="4"/>
      <c r="Y52" s="4"/>
      <c r="Z52" s="4"/>
      <c r="AA52" s="4"/>
      <c r="AB52" s="4"/>
      <c r="AC52" s="4"/>
      <c r="AD52" s="4"/>
      <c r="AE52" s="4"/>
      <c r="AF52" s="4"/>
      <c r="AG52" s="4"/>
      <c r="AH52" s="4"/>
      <c r="AI52" s="4"/>
      <c r="AJ52" s="4"/>
      <c r="AK52" s="4"/>
      <c r="AL52" s="4"/>
      <c r="AM52" s="4"/>
      <c r="AN52" s="4"/>
      <c r="AO52" s="4"/>
      <c r="AP52" s="4"/>
      <c r="AQ52" s="4"/>
      <c r="AR52" s="4"/>
      <c r="AS52" s="4"/>
      <c r="AT52" s="4"/>
      <c r="AU52" s="4"/>
      <c r="AV52" s="4"/>
      <c r="AW52" s="4"/>
      <c r="AX52" s="4"/>
      <c r="AY52" s="4"/>
      <c r="AZ52" s="4"/>
      <c r="BA52" s="4"/>
      <c r="BB52" s="4"/>
      <c r="BC52" s="4"/>
      <c r="BD52" s="4"/>
      <c r="BE52" s="4"/>
      <c r="BF52" s="4"/>
      <c r="BG52" s="4"/>
      <c r="BH52" s="4"/>
      <c r="BI52" s="4"/>
      <c r="BJ52" s="4"/>
      <c r="BK52" s="4"/>
      <c r="BL52" s="4"/>
      <c r="BM52" s="4"/>
      <c r="BN52" s="4"/>
      <c r="BO52" s="4"/>
      <c r="BP52" s="4"/>
      <c r="BQ52" s="4"/>
      <c r="BR52" s="4"/>
      <c r="BS52" s="4"/>
      <c r="BT52" s="4"/>
      <c r="BU52" s="4"/>
      <c r="BV52" s="4"/>
      <c r="BW52" s="4"/>
      <c r="BX52" s="4"/>
      <c r="BY52" s="4"/>
      <c r="BZ52" s="4"/>
      <c r="CA52" s="4"/>
      <c r="CB52" s="4"/>
      <c r="CC52" s="4"/>
      <c r="CD52" s="4"/>
      <c r="CE52" s="4"/>
      <c r="CF52" s="4"/>
      <c r="CG52" s="4"/>
      <c r="CH52" s="4"/>
      <c r="CI52" s="4"/>
      <c r="CJ52" s="4"/>
      <c r="CK52" s="4"/>
      <c r="CL52" s="4"/>
      <c r="CM52" s="4"/>
      <c r="CN52" s="4"/>
      <c r="CO52" s="4"/>
      <c r="CP52" s="4"/>
      <c r="CQ52" s="4"/>
      <c r="CR52" s="4"/>
      <c r="CS52" s="4"/>
      <c r="CT52" s="4"/>
      <c r="CU52" s="4"/>
      <c r="CV52" s="4"/>
      <c r="CW52" s="4"/>
      <c r="CX52" s="4"/>
      <c r="CY52" s="4"/>
      <c r="CZ52" s="4"/>
      <c r="DA52" s="4"/>
      <c r="DB52" s="4"/>
      <c r="DC52" s="4"/>
      <c r="DD52" s="4"/>
      <c r="DE52" s="4"/>
      <c r="DF52" s="4"/>
      <c r="DG52" s="4"/>
      <c r="DH52" s="4"/>
      <c r="DI52" s="4"/>
      <c r="DJ52" s="4"/>
      <c r="DK52" s="4"/>
      <c r="DL52" s="4"/>
      <c r="DM52" s="4"/>
      <c r="DN52" s="4"/>
      <c r="DO52" s="4"/>
    </row>
    <row r="53" spans="1:119" s="51" customFormat="1" ht="19.5" customHeight="1" x14ac:dyDescent="0.2">
      <c r="A53" s="76"/>
      <c r="B53" s="76"/>
      <c r="C53" s="58">
        <v>67</v>
      </c>
      <c r="D53" s="58" t="s">
        <v>106</v>
      </c>
      <c r="E53" s="58" t="s">
        <v>266</v>
      </c>
      <c r="F53" s="58" t="s">
        <v>59</v>
      </c>
      <c r="G53" s="58">
        <v>3</v>
      </c>
      <c r="H53" s="57">
        <v>54.04</v>
      </c>
      <c r="I53" s="58"/>
      <c r="J53" s="58" t="e">
        <f>CONCATENATE("INSERT INTO `medical_vacancies` (`id`, `keyOrganization`, `job`, `division`, `bet`, `measures`) VALUES (NULL, ","'",D53,"', '",E53,"', ","'",F53,"', ","'",G53,"', ","'",#REF!,"');")</f>
        <v>#REF!</v>
      </c>
      <c r="K53" s="43" t="s">
        <v>149</v>
      </c>
      <c r="L53" s="44" t="s">
        <v>150</v>
      </c>
      <c r="M53" s="58" t="str">
        <f t="shared" si="2"/>
        <v>&lt;div id='entry'&gt;&lt;/div&gt;
&lt;link rel='stylesheet' href='http://h90428dg.beget.tech/css/style_doctor.css'&gt;
&lt;script src='https://yastatic.net/s3/frontend/forms/_/embed.js'&gt;&lt;/script&gt;
&lt;script src='http://h90428dg.beget.tech/js/POST_Request.js'&gt;&lt;/script&gt;
&lt;script&gt;let data = display('lipetsk-med');&lt;/script&gt;</v>
      </c>
      <c r="N53" s="4"/>
      <c r="O53" s="4"/>
      <c r="P53" s="4"/>
      <c r="Q53" s="4"/>
      <c r="R53" s="4"/>
      <c r="S53" s="4"/>
      <c r="T53" s="4"/>
      <c r="U53" s="4"/>
      <c r="V53" s="4"/>
      <c r="W53" s="4"/>
      <c r="X53" s="4"/>
      <c r="Y53" s="4"/>
      <c r="Z53" s="4"/>
      <c r="AA53" s="4"/>
      <c r="AB53" s="4"/>
      <c r="AC53" s="4"/>
      <c r="AD53" s="4"/>
      <c r="AE53" s="4"/>
      <c r="AF53" s="4"/>
      <c r="AG53" s="4"/>
      <c r="AH53" s="4"/>
      <c r="AI53" s="4"/>
      <c r="AJ53" s="4"/>
      <c r="AK53" s="4"/>
      <c r="AL53" s="4"/>
      <c r="AM53" s="4"/>
      <c r="AN53" s="4"/>
      <c r="AO53" s="4"/>
      <c r="AP53" s="4"/>
      <c r="AQ53" s="4"/>
      <c r="AR53" s="4"/>
      <c r="AS53" s="4"/>
      <c r="AT53" s="4"/>
      <c r="AU53" s="4"/>
      <c r="AV53" s="4"/>
      <c r="AW53" s="4"/>
      <c r="AX53" s="4"/>
      <c r="AY53" s="4"/>
      <c r="AZ53" s="4"/>
      <c r="BA53" s="4"/>
      <c r="BB53" s="4"/>
      <c r="BC53" s="4"/>
      <c r="BD53" s="4"/>
      <c r="BE53" s="4"/>
      <c r="BF53" s="4"/>
      <c r="BG53" s="4"/>
      <c r="BH53" s="4"/>
      <c r="BI53" s="4"/>
      <c r="BJ53" s="4"/>
      <c r="BK53" s="4"/>
      <c r="BL53" s="4"/>
      <c r="BM53" s="4"/>
      <c r="BN53" s="4"/>
      <c r="BO53" s="4"/>
      <c r="BP53" s="4"/>
      <c r="BQ53" s="4"/>
      <c r="BR53" s="4"/>
      <c r="BS53" s="4"/>
      <c r="BT53" s="4"/>
      <c r="BU53" s="4"/>
      <c r="BV53" s="4"/>
      <c r="BW53" s="4"/>
      <c r="BX53" s="4"/>
      <c r="BY53" s="4"/>
      <c r="BZ53" s="4"/>
      <c r="CA53" s="4"/>
      <c r="CB53" s="4"/>
      <c r="CC53" s="4"/>
      <c r="CD53" s="4"/>
      <c r="CE53" s="4"/>
      <c r="CF53" s="4"/>
      <c r="CG53" s="4"/>
      <c r="CH53" s="4"/>
      <c r="CI53" s="4"/>
      <c r="CJ53" s="4"/>
      <c r="CK53" s="4"/>
      <c r="CL53" s="4"/>
      <c r="CM53" s="4"/>
      <c r="CN53" s="4"/>
      <c r="CO53" s="4"/>
      <c r="CP53" s="4"/>
      <c r="CQ53" s="4"/>
      <c r="CR53" s="4"/>
      <c r="CS53" s="4"/>
      <c r="CT53" s="4"/>
      <c r="CU53" s="4"/>
      <c r="CV53" s="4"/>
      <c r="CW53" s="4"/>
      <c r="CX53" s="4"/>
      <c r="CY53" s="4"/>
      <c r="CZ53" s="4"/>
      <c r="DA53" s="4"/>
      <c r="DB53" s="4"/>
      <c r="DC53" s="4"/>
      <c r="DD53" s="4"/>
      <c r="DE53" s="4"/>
      <c r="DF53" s="4"/>
      <c r="DG53" s="4"/>
      <c r="DH53" s="4"/>
      <c r="DI53" s="4"/>
      <c r="DJ53" s="4"/>
      <c r="DK53" s="4"/>
      <c r="DL53" s="4"/>
      <c r="DM53" s="4"/>
      <c r="DN53" s="4"/>
      <c r="DO53" s="4"/>
    </row>
    <row r="54" spans="1:119" s="51" customFormat="1" ht="19.5" customHeight="1" x14ac:dyDescent="0.2">
      <c r="A54" s="76"/>
      <c r="B54" s="76"/>
      <c r="C54" s="58">
        <v>68</v>
      </c>
      <c r="D54" s="58" t="s">
        <v>106</v>
      </c>
      <c r="E54" s="58" t="s">
        <v>84</v>
      </c>
      <c r="F54" s="58" t="s">
        <v>78</v>
      </c>
      <c r="G54" s="58">
        <v>1</v>
      </c>
      <c r="H54" s="57">
        <v>30</v>
      </c>
      <c r="I54" s="10"/>
      <c r="J54" s="58" t="str">
        <f>CONCATENATE("INSERT INTO `medical_vacancies` (`id`, `keyOrganization`, `job`, `division`, `bet`, `measures`) VALUES (NULL, ","'",D54,"', '",E54,"', ","'",F54,"', ","'",G54,"', ","'",I53,"');")</f>
        <v>INSERT INTO `medical_vacancies` (`id`, `keyOrganization`, `job`, `division`, `bet`, `measures`) VALUES (NULL, 'lipetsk-med', 'врач-рефлексотерапевт', 'поликлиника ', '1', '');</v>
      </c>
      <c r="K54" s="43" t="s">
        <v>149</v>
      </c>
      <c r="L54" s="44" t="s">
        <v>150</v>
      </c>
      <c r="M54" s="58" t="str">
        <f t="shared" si="2"/>
        <v>&lt;div id='entry'&gt;&lt;/div&gt;
&lt;link rel='stylesheet' href='http://h90428dg.beget.tech/css/style_doctor.css'&gt;
&lt;script src='https://yastatic.net/s3/frontend/forms/_/embed.js'&gt;&lt;/script&gt;
&lt;script src='http://h90428dg.beget.tech/js/POST_Request.js'&gt;&lt;/script&gt;
&lt;script&gt;let data = display('lipetsk-med');&lt;/script&gt;</v>
      </c>
      <c r="N54" s="4"/>
      <c r="O54" s="4"/>
      <c r="P54" s="4"/>
      <c r="Q54" s="4"/>
      <c r="R54" s="4"/>
      <c r="S54" s="4"/>
      <c r="T54" s="4"/>
      <c r="U54" s="4"/>
      <c r="V54" s="4"/>
      <c r="W54" s="4"/>
      <c r="X54" s="4"/>
      <c r="Y54" s="4"/>
      <c r="Z54" s="4"/>
      <c r="AA54" s="4"/>
      <c r="AB54" s="4"/>
      <c r="AC54" s="4"/>
      <c r="AD54" s="4"/>
      <c r="AE54" s="4"/>
      <c r="AF54" s="4"/>
      <c r="AG54" s="4"/>
      <c r="AH54" s="4"/>
      <c r="AI54" s="4"/>
      <c r="AJ54" s="4"/>
      <c r="AK54" s="4"/>
      <c r="AL54" s="4"/>
      <c r="AM54" s="4"/>
      <c r="AN54" s="4"/>
      <c r="AO54" s="4"/>
      <c r="AP54" s="4"/>
      <c r="AQ54" s="4"/>
      <c r="AR54" s="4"/>
      <c r="AS54" s="4"/>
      <c r="AT54" s="4"/>
      <c r="AU54" s="4"/>
      <c r="AV54" s="4"/>
      <c r="AW54" s="4"/>
      <c r="AX54" s="4"/>
      <c r="AY54" s="4"/>
      <c r="AZ54" s="4"/>
      <c r="BA54" s="4"/>
      <c r="BB54" s="4"/>
      <c r="BC54" s="4"/>
      <c r="BD54" s="4"/>
      <c r="BE54" s="4"/>
      <c r="BF54" s="4"/>
      <c r="BG54" s="4"/>
      <c r="BH54" s="4"/>
      <c r="BI54" s="4"/>
      <c r="BJ54" s="4"/>
      <c r="BK54" s="4"/>
      <c r="BL54" s="4"/>
      <c r="BM54" s="4"/>
      <c r="BN54" s="4"/>
      <c r="BO54" s="4"/>
      <c r="BP54" s="4"/>
      <c r="BQ54" s="4"/>
      <c r="BR54" s="4"/>
      <c r="BS54" s="4"/>
      <c r="BT54" s="4"/>
      <c r="BU54" s="4"/>
      <c r="BV54" s="4"/>
      <c r="BW54" s="4"/>
      <c r="BX54" s="4"/>
      <c r="BY54" s="4"/>
      <c r="BZ54" s="4"/>
      <c r="CA54" s="4"/>
      <c r="CB54" s="4"/>
      <c r="CC54" s="4"/>
      <c r="CD54" s="4"/>
      <c r="CE54" s="4"/>
      <c r="CF54" s="4"/>
      <c r="CG54" s="4"/>
      <c r="CH54" s="4"/>
      <c r="CI54" s="4"/>
      <c r="CJ54" s="4"/>
      <c r="CK54" s="4"/>
      <c r="CL54" s="4"/>
      <c r="CM54" s="4"/>
      <c r="CN54" s="4"/>
      <c r="CO54" s="4"/>
      <c r="CP54" s="4"/>
      <c r="CQ54" s="4"/>
      <c r="CR54" s="4"/>
      <c r="CS54" s="4"/>
      <c r="CT54" s="4"/>
      <c r="CU54" s="4"/>
      <c r="CV54" s="4"/>
      <c r="CW54" s="4"/>
      <c r="CX54" s="4"/>
      <c r="CY54" s="4"/>
      <c r="CZ54" s="4"/>
      <c r="DA54" s="4"/>
      <c r="DB54" s="4"/>
      <c r="DC54" s="4"/>
      <c r="DD54" s="4"/>
      <c r="DE54" s="4"/>
      <c r="DF54" s="4"/>
      <c r="DG54" s="4"/>
      <c r="DH54" s="4"/>
      <c r="DI54" s="4"/>
      <c r="DJ54" s="4"/>
      <c r="DK54" s="4"/>
      <c r="DL54" s="4"/>
      <c r="DM54" s="4"/>
      <c r="DN54" s="4"/>
      <c r="DO54" s="4"/>
    </row>
    <row r="55" spans="1:119" s="4" customFormat="1" ht="22.5" customHeight="1" x14ac:dyDescent="0.2">
      <c r="A55" s="77">
        <v>4</v>
      </c>
      <c r="B55" s="76" t="s">
        <v>366</v>
      </c>
      <c r="C55" s="58">
        <v>80</v>
      </c>
      <c r="D55" s="58" t="s">
        <v>107</v>
      </c>
      <c r="E55" s="58" t="s">
        <v>5</v>
      </c>
      <c r="F55" s="58" t="s">
        <v>58</v>
      </c>
      <c r="G55" s="58">
        <v>2</v>
      </c>
      <c r="H55" s="57">
        <v>70</v>
      </c>
      <c r="I55" s="58" t="s">
        <v>292</v>
      </c>
      <c r="J55" s="46" t="str">
        <f>CONCATENATE("INSERT INTO `medical_vacancies` (`id`, `keyOrganization`, `job`, `division`, `bet`, `measures`) VALUES (NULL, ","'",D55,"', '",E56,"', ","'",F56,"', ","'",G56,"', ","'",I56,"');")</f>
        <v>INSERT INTO `medical_vacancies` (`id`, `keyOrganization`, `job`, `division`, `bet`, `measures`) VALUES (NULL, 'lipetsk-gor-det-bolnitsa-1', 'врач-педиатр участковый', 'поликлиника', '5', 'предусмотрена социальная выплата на приобретение или строительство жилья, для докторов медицинских наук выплата 5 млн.руб., ежемесячная денежная компенсация за наем (поднаем) жилых помещений');</v>
      </c>
      <c r="K55" s="43" t="s">
        <v>149</v>
      </c>
      <c r="L55" s="44" t="s">
        <v>150</v>
      </c>
      <c r="M55" s="46" t="str">
        <f t="shared" si="2"/>
        <v>&lt;div id='entry'&gt;&lt;/div&gt;
&lt;link rel='stylesheet' href='http://h90428dg.beget.tech/css/style_doctor.css'&gt;
&lt;script src='https://yastatic.net/s3/frontend/forms/_/embed.js'&gt;&lt;/script&gt;
&lt;script src='http://h90428dg.beget.tech/js/POST_Request.js'&gt;&lt;/script&gt;
&lt;script&gt;let data = display('lipetsk-gor-det-bolnitsa-1');&lt;/script&gt;</v>
      </c>
    </row>
    <row r="56" spans="1:119" s="4" customFormat="1" ht="19.5" customHeight="1" x14ac:dyDescent="0.2">
      <c r="A56" s="77"/>
      <c r="B56" s="76"/>
      <c r="C56" s="58"/>
      <c r="D56" s="58"/>
      <c r="E56" s="58" t="s">
        <v>10</v>
      </c>
      <c r="F56" s="58" t="s">
        <v>58</v>
      </c>
      <c r="G56" s="58">
        <v>5</v>
      </c>
      <c r="H56" s="57">
        <v>78</v>
      </c>
      <c r="I56" s="58" t="s">
        <v>292</v>
      </c>
      <c r="J56" s="46"/>
      <c r="K56" s="43"/>
      <c r="L56" s="44"/>
      <c r="M56" s="46"/>
    </row>
    <row r="57" spans="1:119" s="4" customFormat="1" ht="19.5" customHeight="1" x14ac:dyDescent="0.2">
      <c r="A57" s="77"/>
      <c r="B57" s="76"/>
      <c r="C57" s="58">
        <v>81</v>
      </c>
      <c r="D57" s="58" t="s">
        <v>107</v>
      </c>
      <c r="E57" s="58" t="s">
        <v>30</v>
      </c>
      <c r="F57" s="58" t="s">
        <v>58</v>
      </c>
      <c r="G57" s="58">
        <v>7</v>
      </c>
      <c r="H57" s="57">
        <v>54.25</v>
      </c>
      <c r="I57" s="58" t="s">
        <v>292</v>
      </c>
      <c r="J57" s="46" t="str">
        <f t="shared" ref="J57:J67" si="3">CONCATENATE("INSERT INTO `medical_vacancies` (`id`, `keyOrganization`, `job`, `division`, `bet`, `measures`) VALUES (NULL, ","'",D57,"', '",E57,"', ","'",F57,"', ","'",G57,"', ","'",I57,"');")</f>
        <v>INSERT INTO `medical_vacancies` (`id`, `keyOrganization`, `job`, `division`, `bet`, `measures`) VALUES (NULL, 'lipetsk-gor-det-bolnitsa-1', 'врач-педиатр ', 'поликлиника', '7', 'предусмотрена социальная выплата на приобретение или строительство жилья, для докторов медицинских наук выплата 5 млн.руб., ежемесячная денежная компенсация за наем (поднаем) жилых помещений');</v>
      </c>
      <c r="K57" s="43" t="s">
        <v>149</v>
      </c>
      <c r="L57" s="44" t="s">
        <v>150</v>
      </c>
      <c r="M57" s="46" t="str">
        <f t="shared" si="2"/>
        <v>&lt;div id='entry'&gt;&lt;/div&gt;
&lt;link rel='stylesheet' href='http://h90428dg.beget.tech/css/style_doctor.css'&gt;
&lt;script src='https://yastatic.net/s3/frontend/forms/_/embed.js'&gt;&lt;/script&gt;
&lt;script src='http://h90428dg.beget.tech/js/POST_Request.js'&gt;&lt;/script&gt;
&lt;script&gt;let data = display('lipetsk-gor-det-bolnitsa-1');&lt;/script&gt;</v>
      </c>
    </row>
    <row r="58" spans="1:119" s="4" customFormat="1" ht="19.5" customHeight="1" x14ac:dyDescent="0.2">
      <c r="A58" s="77"/>
      <c r="B58" s="76"/>
      <c r="C58" s="58">
        <v>82</v>
      </c>
      <c r="D58" s="58" t="s">
        <v>107</v>
      </c>
      <c r="E58" s="58" t="s">
        <v>17</v>
      </c>
      <c r="F58" s="58" t="s">
        <v>58</v>
      </c>
      <c r="G58" s="58">
        <v>1</v>
      </c>
      <c r="H58" s="57">
        <v>54.25</v>
      </c>
      <c r="I58" s="10"/>
      <c r="J58" s="46" t="str">
        <f>CONCATENATE("INSERT INTO `medical_vacancies` (`id`, `keyOrganization`, `job`, `division`, `bet`, `measures`) VALUES (NULL, ","'",D58,"', '",E58,"', ","'",F58,"', ","'",G58,"', ","'",I55,"');")</f>
        <v>INSERT INTO `medical_vacancies` (`id`, `keyOrganization`, `job`, `division`, `bet`, `measures`) VALUES (NULL, 'lipetsk-gor-det-bolnitsa-1', 'врач-травматолог-ортопед', 'поликлиника', '1', 'предусмотрена социальная выплата на приобретение или строительство жилья, для докторов медицинских наук выплата 5 млн.руб., ежемесячная денежная компенсация за наем (поднаем) жилых помещений');</v>
      </c>
      <c r="K58" s="43" t="s">
        <v>149</v>
      </c>
      <c r="L58" s="44" t="s">
        <v>150</v>
      </c>
      <c r="M58" s="46" t="str">
        <f t="shared" si="2"/>
        <v>&lt;div id='entry'&gt;&lt;/div&gt;
&lt;link rel='stylesheet' href='http://h90428dg.beget.tech/css/style_doctor.css'&gt;
&lt;script src='https://yastatic.net/s3/frontend/forms/_/embed.js'&gt;&lt;/script&gt;
&lt;script src='http://h90428dg.beget.tech/js/POST_Request.js'&gt;&lt;/script&gt;
&lt;script&gt;let data = display('lipetsk-gor-det-bolnitsa-1');&lt;/script&gt;</v>
      </c>
    </row>
    <row r="59" spans="1:119" s="4" customFormat="1" ht="19.5" customHeight="1" x14ac:dyDescent="0.2">
      <c r="A59" s="77"/>
      <c r="B59" s="76"/>
      <c r="C59" s="58">
        <v>83</v>
      </c>
      <c r="D59" s="58" t="s">
        <v>107</v>
      </c>
      <c r="E59" s="58" t="s">
        <v>6</v>
      </c>
      <c r="F59" s="58" t="s">
        <v>58</v>
      </c>
      <c r="G59" s="58">
        <v>2</v>
      </c>
      <c r="H59" s="57">
        <v>70</v>
      </c>
      <c r="I59" s="58"/>
      <c r="J59" s="46" t="str">
        <f t="shared" si="3"/>
        <v>INSERT INTO `medical_vacancies` (`id`, `keyOrganization`, `job`, `division`, `bet`, `measures`) VALUES (NULL, 'lipetsk-gor-det-bolnitsa-1', 'врач-невролог', 'поликлиника', '2', '');</v>
      </c>
      <c r="K59" s="43" t="s">
        <v>149</v>
      </c>
      <c r="L59" s="44" t="s">
        <v>150</v>
      </c>
      <c r="M59" s="46" t="str">
        <f t="shared" si="2"/>
        <v>&lt;div id='entry'&gt;&lt;/div&gt;
&lt;link rel='stylesheet' href='http://h90428dg.beget.tech/css/style_doctor.css'&gt;
&lt;script src='https://yastatic.net/s3/frontend/forms/_/embed.js'&gt;&lt;/script&gt;
&lt;script src='http://h90428dg.beget.tech/js/POST_Request.js'&gt;&lt;/script&gt;
&lt;script&gt;let data = display('lipetsk-gor-det-bolnitsa-1');&lt;/script&gt;</v>
      </c>
    </row>
    <row r="60" spans="1:119" s="4" customFormat="1" ht="19.5" customHeight="1" x14ac:dyDescent="0.2">
      <c r="A60" s="77"/>
      <c r="B60" s="76"/>
      <c r="C60" s="58">
        <v>84</v>
      </c>
      <c r="D60" s="58" t="s">
        <v>107</v>
      </c>
      <c r="E60" s="58" t="s">
        <v>287</v>
      </c>
      <c r="F60" s="58" t="s">
        <v>58</v>
      </c>
      <c r="G60" s="58">
        <v>1</v>
      </c>
      <c r="H60" s="57">
        <v>70</v>
      </c>
      <c r="I60" s="58"/>
      <c r="J60" s="46" t="str">
        <f t="shared" si="3"/>
        <v>INSERT INTO `medical_vacancies` (`id`, `keyOrganization`, `job`, `division`, `bet`, `measures`) VALUES (NULL, 'lipetsk-gor-det-bolnitsa-1', 'врач-детский эндокринолог', 'поликлиника', '1', '');</v>
      </c>
      <c r="K60" s="43" t="s">
        <v>149</v>
      </c>
      <c r="L60" s="44" t="s">
        <v>150</v>
      </c>
      <c r="M60" s="46" t="str">
        <f t="shared" si="2"/>
        <v>&lt;div id='entry'&gt;&lt;/div&gt;
&lt;link rel='stylesheet' href='http://h90428dg.beget.tech/css/style_doctor.css'&gt;
&lt;script src='https://yastatic.net/s3/frontend/forms/_/embed.js'&gt;&lt;/script&gt;
&lt;script src='http://h90428dg.beget.tech/js/POST_Request.js'&gt;&lt;/script&gt;
&lt;script&gt;let data = display('lipetsk-gor-det-bolnitsa-1');&lt;/script&gt;</v>
      </c>
    </row>
    <row r="61" spans="1:119" s="4" customFormat="1" ht="19.5" customHeight="1" x14ac:dyDescent="0.2">
      <c r="A61" s="77"/>
      <c r="B61" s="76"/>
      <c r="C61" s="58"/>
      <c r="D61" s="58"/>
      <c r="E61" s="58" t="s">
        <v>60</v>
      </c>
      <c r="F61" s="58" t="s">
        <v>58</v>
      </c>
      <c r="G61" s="58">
        <v>1</v>
      </c>
      <c r="H61" s="57"/>
      <c r="I61" s="58"/>
      <c r="J61" s="46"/>
      <c r="K61" s="43"/>
      <c r="L61" s="44"/>
      <c r="M61" s="46"/>
    </row>
    <row r="62" spans="1:119" s="4" customFormat="1" ht="19.5" customHeight="1" x14ac:dyDescent="0.2">
      <c r="A62" s="77"/>
      <c r="B62" s="76"/>
      <c r="C62" s="58">
        <v>85</v>
      </c>
      <c r="D62" s="58" t="s">
        <v>107</v>
      </c>
      <c r="E62" s="58" t="s">
        <v>31</v>
      </c>
      <c r="F62" s="58" t="s">
        <v>58</v>
      </c>
      <c r="G62" s="58">
        <v>1</v>
      </c>
      <c r="H62" s="57">
        <v>54.25</v>
      </c>
      <c r="I62" s="58"/>
      <c r="J62" s="46" t="str">
        <f t="shared" si="3"/>
        <v>INSERT INTO `medical_vacancies` (`id`, `keyOrganization`, `job`, `division`, `bet`, `measures`) VALUES (NULL, 'lipetsk-gor-det-bolnitsa-1', 'врач-детский хирург', 'поликлиника', '1', '');</v>
      </c>
      <c r="K62" s="43" t="s">
        <v>149</v>
      </c>
      <c r="L62" s="44" t="s">
        <v>150</v>
      </c>
      <c r="M62" s="46" t="str">
        <f t="shared" si="2"/>
        <v>&lt;div id='entry'&gt;&lt;/div&gt;
&lt;link rel='stylesheet' href='http://h90428dg.beget.tech/css/style_doctor.css'&gt;
&lt;script src='https://yastatic.net/s3/frontend/forms/_/embed.js'&gt;&lt;/script&gt;
&lt;script src='http://h90428dg.beget.tech/js/POST_Request.js'&gt;&lt;/script&gt;
&lt;script&gt;let data = display('lipetsk-gor-det-bolnitsa-1');&lt;/script&gt;</v>
      </c>
    </row>
    <row r="63" spans="1:119" s="4" customFormat="1" ht="19.5" customHeight="1" x14ac:dyDescent="0.2">
      <c r="A63" s="84">
        <v>5</v>
      </c>
      <c r="B63" s="81" t="s">
        <v>344</v>
      </c>
      <c r="C63" s="58">
        <v>92</v>
      </c>
      <c r="D63" s="58" t="s">
        <v>108</v>
      </c>
      <c r="E63" s="58" t="s">
        <v>13</v>
      </c>
      <c r="F63" s="58" t="s">
        <v>58</v>
      </c>
      <c r="G63" s="58">
        <v>5</v>
      </c>
      <c r="H63" s="57">
        <v>60</v>
      </c>
      <c r="I63" s="58" t="s">
        <v>292</v>
      </c>
      <c r="J63" s="46" t="str">
        <f t="shared" si="3"/>
        <v>INSERT INTO `medical_vacancies` (`id`, `keyOrganization`, `job`, `division`, `bet`, `measures`) VALUES (NULL, 'lipetsk-gor-policlinica-1', 'врач-терапевт участковый', 'поликлиника', '5', 'предусмотрена социальная выплата на приобретение или строительство жилья, для докторов медицинских наук выплата 5 млн.руб., ежемесячная денежная компенсация за наем (поднаем) жилых помещений');</v>
      </c>
      <c r="K63" s="43" t="s">
        <v>149</v>
      </c>
      <c r="L63" s="44" t="s">
        <v>150</v>
      </c>
      <c r="M63" s="46" t="str">
        <f t="shared" si="2"/>
        <v>&lt;div id='entry'&gt;&lt;/div&gt;
&lt;link rel='stylesheet' href='http://h90428dg.beget.tech/css/style_doctor.css'&gt;
&lt;script src='https://yastatic.net/s3/frontend/forms/_/embed.js'&gt;&lt;/script&gt;
&lt;script src='http://h90428dg.beget.tech/js/POST_Request.js'&gt;&lt;/script&gt;
&lt;script&gt;let data = display('lipetsk-gor-policlinica-1');&lt;/script&gt;</v>
      </c>
    </row>
    <row r="64" spans="1:119" s="4" customFormat="1" ht="19.5" customHeight="1" x14ac:dyDescent="0.2">
      <c r="A64" s="85"/>
      <c r="B64" s="82"/>
      <c r="C64" s="58">
        <v>94</v>
      </c>
      <c r="D64" s="58" t="s">
        <v>108</v>
      </c>
      <c r="E64" s="58" t="s">
        <v>21</v>
      </c>
      <c r="F64" s="58" t="s">
        <v>58</v>
      </c>
      <c r="G64" s="58">
        <v>2</v>
      </c>
      <c r="H64" s="57">
        <v>50</v>
      </c>
      <c r="I64" s="58"/>
      <c r="J64" s="46" t="str">
        <f t="shared" si="3"/>
        <v>INSERT INTO `medical_vacancies` (`id`, `keyOrganization`, `job`, `division`, `bet`, `measures`) VALUES (NULL, 'lipetsk-gor-policlinica-1', 'врач-хирург', 'поликлиника', '2', '');</v>
      </c>
      <c r="K64" s="43" t="s">
        <v>149</v>
      </c>
      <c r="L64" s="44" t="s">
        <v>150</v>
      </c>
      <c r="M64" s="46" t="str">
        <f t="shared" si="2"/>
        <v>&lt;div id='entry'&gt;&lt;/div&gt;
&lt;link rel='stylesheet' href='http://h90428dg.beget.tech/css/style_doctor.css'&gt;
&lt;script src='https://yastatic.net/s3/frontend/forms/_/embed.js'&gt;&lt;/script&gt;
&lt;script src='http://h90428dg.beget.tech/js/POST_Request.js'&gt;&lt;/script&gt;
&lt;script&gt;let data = display('lipetsk-gor-policlinica-1');&lt;/script&gt;</v>
      </c>
    </row>
    <row r="65" spans="1:13" s="4" customFormat="1" ht="19.5" customHeight="1" x14ac:dyDescent="0.2">
      <c r="A65" s="85"/>
      <c r="B65" s="82"/>
      <c r="C65" s="58"/>
      <c r="D65" s="58"/>
      <c r="E65" s="58" t="s">
        <v>24</v>
      </c>
      <c r="F65" s="58" t="s">
        <v>58</v>
      </c>
      <c r="G65" s="58">
        <v>1</v>
      </c>
      <c r="H65" s="57"/>
      <c r="I65" s="58" t="s">
        <v>292</v>
      </c>
      <c r="J65" s="46"/>
      <c r="K65" s="43"/>
      <c r="L65" s="44"/>
      <c r="M65" s="46"/>
    </row>
    <row r="66" spans="1:13" s="4" customFormat="1" ht="19.5" customHeight="1" x14ac:dyDescent="0.2">
      <c r="A66" s="85"/>
      <c r="B66" s="82"/>
      <c r="C66" s="58"/>
      <c r="D66" s="58"/>
      <c r="E66" s="58" t="s">
        <v>39</v>
      </c>
      <c r="F66" s="58" t="s">
        <v>58</v>
      </c>
      <c r="G66" s="58">
        <v>2</v>
      </c>
      <c r="H66" s="57"/>
      <c r="I66" s="58"/>
      <c r="J66" s="46"/>
      <c r="K66" s="43"/>
      <c r="L66" s="44"/>
      <c r="M66" s="46"/>
    </row>
    <row r="67" spans="1:13" s="4" customFormat="1" ht="27.75" customHeight="1" x14ac:dyDescent="0.2">
      <c r="A67" s="85"/>
      <c r="B67" s="82"/>
      <c r="C67" s="58">
        <v>95</v>
      </c>
      <c r="D67" s="58" t="s">
        <v>108</v>
      </c>
      <c r="E67" s="58" t="s">
        <v>37</v>
      </c>
      <c r="F67" s="58" t="s">
        <v>58</v>
      </c>
      <c r="G67" s="58">
        <v>3</v>
      </c>
      <c r="H67" s="57">
        <v>45</v>
      </c>
      <c r="I67" s="58"/>
      <c r="J67" s="46" t="str">
        <f t="shared" si="3"/>
        <v>INSERT INTO `medical_vacancies` (`id`, `keyOrganization`, `job`, `division`, `bet`, `measures`) VALUES (NULL, 'lipetsk-gor-policlinica-1', 'врач-стоматолог-терапевт', 'поликлиника', '3', '');</v>
      </c>
      <c r="K67" s="43" t="s">
        <v>149</v>
      </c>
      <c r="L67" s="44" t="s">
        <v>150</v>
      </c>
      <c r="M67" s="46" t="str">
        <f t="shared" si="2"/>
        <v>&lt;div id='entry'&gt;&lt;/div&gt;
&lt;link rel='stylesheet' href='http://h90428dg.beget.tech/css/style_doctor.css'&gt;
&lt;script src='https://yastatic.net/s3/frontend/forms/_/embed.js'&gt;&lt;/script&gt;
&lt;script src='http://h90428dg.beget.tech/js/POST_Request.js'&gt;&lt;/script&gt;
&lt;script&gt;let data = display('lipetsk-gor-policlinica-1');&lt;/script&gt;</v>
      </c>
    </row>
    <row r="68" spans="1:13" s="4" customFormat="1" ht="18.75" customHeight="1" x14ac:dyDescent="0.2">
      <c r="A68" s="85"/>
      <c r="B68" s="82"/>
      <c r="C68" s="58"/>
      <c r="D68" s="58"/>
      <c r="E68" s="58" t="s">
        <v>16</v>
      </c>
      <c r="F68" s="58" t="s">
        <v>58</v>
      </c>
      <c r="G68" s="58">
        <v>1</v>
      </c>
      <c r="H68" s="57"/>
      <c r="I68" s="58"/>
      <c r="J68" s="46"/>
      <c r="K68" s="43"/>
      <c r="L68" s="44"/>
      <c r="M68" s="46"/>
    </row>
    <row r="69" spans="1:13" s="4" customFormat="1" ht="17.25" customHeight="1" x14ac:dyDescent="0.2">
      <c r="A69" s="85"/>
      <c r="B69" s="82"/>
      <c r="C69" s="58"/>
      <c r="D69" s="58"/>
      <c r="E69" s="56" t="s">
        <v>49</v>
      </c>
      <c r="F69" s="56" t="s">
        <v>58</v>
      </c>
      <c r="G69" s="56">
        <v>1</v>
      </c>
      <c r="H69" s="57"/>
      <c r="I69" s="58" t="s">
        <v>292</v>
      </c>
      <c r="J69" s="46"/>
      <c r="K69" s="43"/>
      <c r="L69" s="44"/>
      <c r="M69" s="46"/>
    </row>
    <row r="70" spans="1:13" s="4" customFormat="1" ht="17.25" customHeight="1" x14ac:dyDescent="0.2">
      <c r="A70" s="85"/>
      <c r="B70" s="82"/>
      <c r="C70" s="58"/>
      <c r="D70" s="58"/>
      <c r="E70" s="58" t="s">
        <v>339</v>
      </c>
      <c r="F70" s="58" t="s">
        <v>58</v>
      </c>
      <c r="G70" s="58">
        <v>1</v>
      </c>
      <c r="H70" s="57">
        <v>64</v>
      </c>
      <c r="I70" s="10"/>
      <c r="J70" s="47"/>
      <c r="K70" s="43"/>
      <c r="L70" s="44"/>
      <c r="M70" s="47"/>
    </row>
    <row r="71" spans="1:13" s="4" customFormat="1" ht="19.5" customHeight="1" x14ac:dyDescent="0.2">
      <c r="A71" s="85"/>
      <c r="B71" s="82"/>
      <c r="C71" s="58"/>
      <c r="D71" s="58"/>
      <c r="E71" s="58" t="s">
        <v>7</v>
      </c>
      <c r="F71" s="58" t="s">
        <v>58</v>
      </c>
      <c r="G71" s="58">
        <v>1</v>
      </c>
      <c r="H71" s="57">
        <v>45</v>
      </c>
      <c r="I71" s="58"/>
      <c r="J71" s="47"/>
      <c r="K71" s="43"/>
      <c r="L71" s="44"/>
      <c r="M71" s="47"/>
    </row>
    <row r="72" spans="1:13" s="4" customFormat="1" ht="18" customHeight="1" x14ac:dyDescent="0.2">
      <c r="A72" s="85"/>
      <c r="B72" s="82"/>
      <c r="C72" s="58"/>
      <c r="D72" s="58"/>
      <c r="E72" s="58" t="s">
        <v>2</v>
      </c>
      <c r="F72" s="58" t="s">
        <v>58</v>
      </c>
      <c r="G72" s="58">
        <v>1</v>
      </c>
      <c r="H72" s="57"/>
      <c r="I72" s="58" t="s">
        <v>292</v>
      </c>
      <c r="J72" s="47"/>
      <c r="K72" s="43"/>
      <c r="L72" s="44"/>
      <c r="M72" s="47"/>
    </row>
    <row r="73" spans="1:13" s="4" customFormat="1" ht="18" customHeight="1" x14ac:dyDescent="0.2">
      <c r="A73" s="85"/>
      <c r="B73" s="82"/>
      <c r="C73" s="58"/>
      <c r="D73" s="58"/>
      <c r="E73" s="58" t="s">
        <v>339</v>
      </c>
      <c r="F73" s="58" t="s">
        <v>58</v>
      </c>
      <c r="G73" s="58">
        <v>1</v>
      </c>
      <c r="H73" s="57">
        <v>64</v>
      </c>
      <c r="I73" s="10"/>
      <c r="J73" s="47"/>
      <c r="K73" s="43"/>
      <c r="L73" s="44"/>
      <c r="M73" s="47"/>
    </row>
    <row r="74" spans="1:13" s="4" customFormat="1" ht="18" customHeight="1" x14ac:dyDescent="0.2">
      <c r="A74" s="85"/>
      <c r="B74" s="82"/>
      <c r="C74" s="58"/>
      <c r="D74" s="58"/>
      <c r="E74" s="58" t="s">
        <v>7</v>
      </c>
      <c r="F74" s="58" t="s">
        <v>58</v>
      </c>
      <c r="G74" s="58">
        <v>1</v>
      </c>
      <c r="H74" s="57">
        <v>45</v>
      </c>
      <c r="I74" s="58"/>
      <c r="J74" s="47"/>
      <c r="K74" s="43"/>
      <c r="L74" s="44"/>
      <c r="M74" s="47"/>
    </row>
    <row r="75" spans="1:13" s="4" customFormat="1" ht="18.75" customHeight="1" x14ac:dyDescent="0.2">
      <c r="A75" s="85"/>
      <c r="B75" s="82"/>
      <c r="C75" s="58"/>
      <c r="D75" s="58"/>
      <c r="E75" s="58" t="s">
        <v>2</v>
      </c>
      <c r="F75" s="58" t="s">
        <v>58</v>
      </c>
      <c r="G75" s="58">
        <v>1</v>
      </c>
      <c r="H75" s="57"/>
      <c r="I75" s="58" t="s">
        <v>292</v>
      </c>
      <c r="J75" s="47"/>
      <c r="K75" s="43"/>
      <c r="L75" s="44"/>
      <c r="M75" s="47"/>
    </row>
    <row r="76" spans="1:13" s="4" customFormat="1" ht="24" customHeight="1" x14ac:dyDescent="0.2">
      <c r="A76" s="85"/>
      <c r="B76" s="82"/>
      <c r="C76" s="58"/>
      <c r="D76" s="58"/>
      <c r="E76" s="58" t="s">
        <v>4</v>
      </c>
      <c r="F76" s="58" t="s">
        <v>58</v>
      </c>
      <c r="G76" s="58">
        <v>2</v>
      </c>
      <c r="H76" s="57">
        <v>40</v>
      </c>
      <c r="I76" s="58"/>
      <c r="J76" s="47"/>
      <c r="K76" s="43"/>
      <c r="L76" s="44"/>
      <c r="M76" s="47"/>
    </row>
    <row r="77" spans="1:13" s="4" customFormat="1" ht="24" customHeight="1" x14ac:dyDescent="0.2">
      <c r="A77" s="85"/>
      <c r="B77" s="82"/>
      <c r="C77" s="58"/>
      <c r="D77" s="58"/>
      <c r="E77" s="58" t="s">
        <v>9</v>
      </c>
      <c r="F77" s="58" t="s">
        <v>58</v>
      </c>
      <c r="G77" s="58">
        <v>2</v>
      </c>
      <c r="H77" s="57">
        <v>35</v>
      </c>
      <c r="I77" s="58"/>
      <c r="J77" s="47"/>
      <c r="K77" s="43"/>
      <c r="L77" s="44"/>
      <c r="M77" s="47"/>
    </row>
    <row r="78" spans="1:13" s="4" customFormat="1" ht="24" customHeight="1" x14ac:dyDescent="0.2">
      <c r="A78" s="85"/>
      <c r="B78" s="82"/>
      <c r="C78" s="58"/>
      <c r="D78" s="58"/>
      <c r="E78" s="58" t="s">
        <v>60</v>
      </c>
      <c r="F78" s="58" t="s">
        <v>58</v>
      </c>
      <c r="G78" s="58">
        <v>2</v>
      </c>
      <c r="H78" s="57">
        <v>35</v>
      </c>
      <c r="I78" s="10"/>
      <c r="J78" s="47"/>
      <c r="K78" s="43"/>
      <c r="L78" s="44"/>
      <c r="M78" s="47"/>
    </row>
    <row r="79" spans="1:13" s="4" customFormat="1" ht="21.75" customHeight="1" x14ac:dyDescent="0.2">
      <c r="A79" s="85"/>
      <c r="B79" s="82"/>
      <c r="C79" s="58"/>
      <c r="D79" s="58"/>
      <c r="E79" s="58" t="s">
        <v>11</v>
      </c>
      <c r="F79" s="58" t="s">
        <v>58</v>
      </c>
      <c r="G79" s="58">
        <v>2</v>
      </c>
      <c r="H79" s="57">
        <v>35</v>
      </c>
      <c r="I79" s="58" t="s">
        <v>292</v>
      </c>
      <c r="J79" s="58"/>
      <c r="K79" s="43"/>
      <c r="L79" s="44"/>
      <c r="M79" s="58"/>
    </row>
    <row r="80" spans="1:13" s="4" customFormat="1" ht="24" customHeight="1" x14ac:dyDescent="0.2">
      <c r="A80" s="85"/>
      <c r="B80" s="82"/>
      <c r="C80" s="58"/>
      <c r="D80" s="58"/>
      <c r="E80" s="58" t="s">
        <v>8</v>
      </c>
      <c r="F80" s="58" t="s">
        <v>58</v>
      </c>
      <c r="G80" s="58">
        <v>1</v>
      </c>
      <c r="H80" s="57"/>
      <c r="I80" s="10"/>
      <c r="J80" s="47"/>
      <c r="K80" s="43"/>
      <c r="L80" s="44"/>
      <c r="M80" s="47"/>
    </row>
    <row r="81" spans="1:99" s="51" customFormat="1" ht="19.5" customHeight="1" x14ac:dyDescent="0.2">
      <c r="A81" s="86">
        <v>6</v>
      </c>
      <c r="B81" s="86" t="s">
        <v>329</v>
      </c>
      <c r="C81" s="74">
        <v>112</v>
      </c>
      <c r="D81" s="74" t="s">
        <v>109</v>
      </c>
      <c r="E81" s="58" t="s">
        <v>13</v>
      </c>
      <c r="F81" s="58" t="s">
        <v>58</v>
      </c>
      <c r="G81" s="58">
        <v>3</v>
      </c>
      <c r="H81" s="75" t="s">
        <v>259</v>
      </c>
      <c r="I81" s="58" t="s">
        <v>292</v>
      </c>
      <c r="J81" s="58" t="str">
        <f>CONCATENATE("INSERT INTO `medical_vacancies` (`id`, `keyOrganization`, `job`, `division`, `bet`, `measures`) VALUES (NULL, ","'",D81,"', '",E81,"', ","'",F81,"', ","'",G81,"', ","'",I81,"');")</f>
        <v>INSERT INTO `medical_vacancies` (`id`, `keyOrganization`, `job`, `division`, `bet`, `measures`) VALUES (NULL, 'lipetsk-gor-policlinica-4', 'врач-терапевт участковый', 'поликлиника', '3', 'предусмотрена социальная выплата на приобретение или строительство жилья, для докторов медицинских наук выплата 5 млн.руб., ежемесячная денежная компенсация за наем (поднаем) жилых помещений');</v>
      </c>
      <c r="K81" s="43" t="s">
        <v>149</v>
      </c>
      <c r="L81" s="44" t="s">
        <v>150</v>
      </c>
      <c r="M81" s="58" t="str">
        <f t="shared" si="2"/>
        <v>&lt;div id='entry'&gt;&lt;/div&gt;
&lt;link rel='stylesheet' href='http://h90428dg.beget.tech/css/style_doctor.css'&gt;
&lt;script src='https://yastatic.net/s3/frontend/forms/_/embed.js'&gt;&lt;/script&gt;
&lt;script src='http://h90428dg.beget.tech/js/POST_Request.js'&gt;&lt;/script&gt;
&lt;script&gt;let data = display('lipetsk-gor-policlinica-4');&lt;/script&gt;</v>
      </c>
      <c r="N81" s="4"/>
      <c r="O81" s="4"/>
      <c r="P81" s="4"/>
      <c r="Q81" s="4"/>
      <c r="R81" s="4"/>
      <c r="S81" s="4"/>
      <c r="T81" s="4"/>
      <c r="U81" s="4"/>
      <c r="V81" s="4"/>
      <c r="W81" s="4"/>
      <c r="X81" s="4"/>
    </row>
    <row r="82" spans="1:99" s="51" customFormat="1" ht="21" customHeight="1" x14ac:dyDescent="0.2">
      <c r="A82" s="87"/>
      <c r="B82" s="87"/>
      <c r="C82" s="74">
        <v>113</v>
      </c>
      <c r="D82" s="74" t="s">
        <v>109</v>
      </c>
      <c r="E82" s="58" t="s">
        <v>6</v>
      </c>
      <c r="F82" s="58" t="s">
        <v>58</v>
      </c>
      <c r="G82" s="58">
        <v>1</v>
      </c>
      <c r="H82" s="75" t="s">
        <v>255</v>
      </c>
      <c r="I82" s="58" t="s">
        <v>292</v>
      </c>
      <c r="J82" s="58" t="str">
        <f>CONCATENATE("INSERT INTO `medical_vacancies` (`id`, `keyOrganization`, `job`, `division`, `bet`, `measures`) VALUES (NULL, ","'",D82,"', '",E82,"', ","'",F82,"', ","'",G82,"', ","'",I82,"');")</f>
        <v>INSERT INTO `medical_vacancies` (`id`, `keyOrganization`, `job`, `division`, `bet`, `measures`) VALUES (NULL, 'lipetsk-gor-policlinica-4', 'врач-невролог', 'поликлиника', '1', 'предусмотрена социальная выплата на приобретение или строительство жилья, для докторов медицинских наук выплата 5 млн.руб., ежемесячная денежная компенсация за наем (поднаем) жилых помещений');</v>
      </c>
      <c r="K82" s="43" t="s">
        <v>149</v>
      </c>
      <c r="L82" s="44" t="s">
        <v>150</v>
      </c>
      <c r="M82" s="58" t="str">
        <f t="shared" si="2"/>
        <v>&lt;div id='entry'&gt;&lt;/div&gt;
&lt;link rel='stylesheet' href='http://h90428dg.beget.tech/css/style_doctor.css'&gt;
&lt;script src='https://yastatic.net/s3/frontend/forms/_/embed.js'&gt;&lt;/script&gt;
&lt;script src='http://h90428dg.beget.tech/js/POST_Request.js'&gt;&lt;/script&gt;
&lt;script&gt;let data = display('lipetsk-gor-policlinica-4');&lt;/script&gt;</v>
      </c>
      <c r="N82" s="4"/>
      <c r="O82" s="4"/>
      <c r="P82" s="4"/>
      <c r="Q82" s="4"/>
      <c r="R82" s="4"/>
      <c r="S82" s="4"/>
      <c r="T82" s="4"/>
      <c r="U82" s="4"/>
      <c r="V82" s="4"/>
      <c r="W82" s="4"/>
      <c r="X82" s="4"/>
    </row>
    <row r="83" spans="1:99" s="51" customFormat="1" ht="20.25" customHeight="1" x14ac:dyDescent="0.2">
      <c r="A83" s="87"/>
      <c r="B83" s="87"/>
      <c r="C83" s="74">
        <v>114</v>
      </c>
      <c r="D83" s="74" t="s">
        <v>109</v>
      </c>
      <c r="E83" s="58" t="s">
        <v>8</v>
      </c>
      <c r="F83" s="58" t="s">
        <v>58</v>
      </c>
      <c r="G83" s="58">
        <v>2</v>
      </c>
      <c r="H83" s="75" t="s">
        <v>257</v>
      </c>
      <c r="I83" s="10"/>
      <c r="J83" s="58" t="e">
        <f>CONCATENATE("INSERT INTO `medical_vacancies` (`id`, `keyOrganization`, `job`, `division`, `bet`, `measures`) VALUES (NULL, ","'",D83,"', '",E83,"', ","'",F83,"', ","'",G83,"', ","'",#REF!,"');")</f>
        <v>#REF!</v>
      </c>
      <c r="K83" s="43" t="s">
        <v>149</v>
      </c>
      <c r="L83" s="44" t="s">
        <v>150</v>
      </c>
      <c r="M83" s="58" t="str">
        <f t="shared" si="2"/>
        <v>&lt;div id='entry'&gt;&lt;/div&gt;
&lt;link rel='stylesheet' href='http://h90428dg.beget.tech/css/style_doctor.css'&gt;
&lt;script src='https://yastatic.net/s3/frontend/forms/_/embed.js'&gt;&lt;/script&gt;
&lt;script src='http://h90428dg.beget.tech/js/POST_Request.js'&gt;&lt;/script&gt;
&lt;script&gt;let data = display('lipetsk-gor-policlinica-4');&lt;/script&gt;</v>
      </c>
      <c r="N83" s="4"/>
      <c r="O83" s="4"/>
      <c r="P83" s="4"/>
      <c r="Q83" s="4"/>
      <c r="R83" s="4"/>
      <c r="S83" s="4"/>
      <c r="T83" s="4"/>
      <c r="U83" s="4"/>
      <c r="V83" s="4"/>
      <c r="W83" s="4"/>
      <c r="X83" s="4"/>
    </row>
    <row r="84" spans="1:99" s="51" customFormat="1" ht="24" customHeight="1" x14ac:dyDescent="0.2">
      <c r="A84" s="87"/>
      <c r="B84" s="87"/>
      <c r="C84" s="74">
        <v>115</v>
      </c>
      <c r="D84" s="74" t="s">
        <v>109</v>
      </c>
      <c r="E84" s="58" t="s">
        <v>83</v>
      </c>
      <c r="F84" s="58" t="s">
        <v>58</v>
      </c>
      <c r="G84" s="58">
        <v>1</v>
      </c>
      <c r="H84" s="75" t="s">
        <v>260</v>
      </c>
      <c r="I84" s="10"/>
      <c r="J84" s="58" t="e">
        <f>CONCATENATE("INSERT INTO `medical_vacancies` (`id`, `keyOrganization`, `job`, `division`, `bet`, `measures`) VALUES (NULL, ","'",D84,"', '",E84,"', ","'",F84,"', ","'",G84,"', ","'",#REF!,"');")</f>
        <v>#REF!</v>
      </c>
      <c r="K84" s="43" t="s">
        <v>149</v>
      </c>
      <c r="L84" s="44" t="s">
        <v>150</v>
      </c>
      <c r="M84" s="58" t="str">
        <f t="shared" si="2"/>
        <v>&lt;div id='entry'&gt;&lt;/div&gt;
&lt;link rel='stylesheet' href='http://h90428dg.beget.tech/css/style_doctor.css'&gt;
&lt;script src='https://yastatic.net/s3/frontend/forms/_/embed.js'&gt;&lt;/script&gt;
&lt;script src='http://h90428dg.beget.tech/js/POST_Request.js'&gt;&lt;/script&gt;
&lt;script&gt;let data = display('lipetsk-gor-policlinica-4');&lt;/script&gt;</v>
      </c>
      <c r="N84" s="4"/>
      <c r="O84" s="4"/>
      <c r="P84" s="4"/>
      <c r="Q84" s="4"/>
      <c r="R84" s="4"/>
      <c r="S84" s="4"/>
      <c r="T84" s="4"/>
      <c r="U84" s="4"/>
      <c r="V84" s="4"/>
      <c r="W84" s="4"/>
      <c r="X84" s="4"/>
    </row>
    <row r="85" spans="1:99" s="51" customFormat="1" ht="19.5" customHeight="1" x14ac:dyDescent="0.2">
      <c r="A85" s="87"/>
      <c r="B85" s="87"/>
      <c r="C85" s="74">
        <v>116</v>
      </c>
      <c r="D85" s="74" t="s">
        <v>109</v>
      </c>
      <c r="E85" s="58" t="s">
        <v>2</v>
      </c>
      <c r="F85" s="58" t="s">
        <v>58</v>
      </c>
      <c r="G85" s="58">
        <v>1</v>
      </c>
      <c r="H85" s="75" t="s">
        <v>258</v>
      </c>
      <c r="I85" s="58" t="s">
        <v>292</v>
      </c>
      <c r="J85" s="58" t="e">
        <f>CONCATENATE("INSERT INTO `medical_vacancies` (`id`, `keyOrganization`, `job`, `division`, `bet`, `measures`) VALUES (NULL, ","'",D85,"', '",E85,"', ","'",F85,"', ","'",G85,"', ","'",#REF!,"');")</f>
        <v>#REF!</v>
      </c>
      <c r="K85" s="43" t="s">
        <v>149</v>
      </c>
      <c r="L85" s="44" t="s">
        <v>150</v>
      </c>
      <c r="M85" s="58" t="str">
        <f t="shared" si="2"/>
        <v>&lt;div id='entry'&gt;&lt;/div&gt;
&lt;link rel='stylesheet' href='http://h90428dg.beget.tech/css/style_doctor.css'&gt;
&lt;script src='https://yastatic.net/s3/frontend/forms/_/embed.js'&gt;&lt;/script&gt;
&lt;script src='http://h90428dg.beget.tech/js/POST_Request.js'&gt;&lt;/script&gt;
&lt;script&gt;let data = display('lipetsk-gor-policlinica-4');&lt;/script&gt;</v>
      </c>
      <c r="N85" s="4"/>
      <c r="O85" s="4"/>
      <c r="P85" s="4"/>
      <c r="Q85" s="4"/>
      <c r="R85" s="4"/>
      <c r="S85" s="4"/>
      <c r="T85" s="4"/>
      <c r="U85" s="4"/>
      <c r="V85" s="4"/>
      <c r="W85" s="4"/>
      <c r="X85" s="4"/>
    </row>
    <row r="86" spans="1:99" s="51" customFormat="1" ht="19.5" customHeight="1" x14ac:dyDescent="0.2">
      <c r="A86" s="87"/>
      <c r="B86" s="87"/>
      <c r="C86" s="74">
        <v>117</v>
      </c>
      <c r="D86" s="74" t="s">
        <v>109</v>
      </c>
      <c r="E86" s="56" t="s">
        <v>7</v>
      </c>
      <c r="F86" s="56" t="s">
        <v>58</v>
      </c>
      <c r="G86" s="56">
        <v>1</v>
      </c>
      <c r="H86" s="75" t="s">
        <v>256</v>
      </c>
      <c r="I86" s="10"/>
      <c r="J86" s="58" t="str">
        <f>CONCATENATE("INSERT INTO `medical_vacancies` (`id`, `keyOrganization`, `job`, `division`, `bet`, `measures`) VALUES (NULL, ","'",D86,"', '",E86,"', ","'",F86,"', ","'",G86,"', ","'",I85,"');")</f>
        <v>INSERT INTO `medical_vacancies` (`id`, `keyOrganization`, `job`, `division`, `bet`, `measures`) VALUES (NULL, 'lipetsk-gor-policlinica-4', 'врач-пульмонолог', 'поликлиника', '1', 'предусмотрена социальная выплата на приобретение или строительство жилья, для докторов медицинских наук выплата 5 млн.руб., ежемесячная денежная компенсация за наем (поднаем) жилых помещений');</v>
      </c>
      <c r="K86" s="43" t="s">
        <v>149</v>
      </c>
      <c r="L86" s="44" t="s">
        <v>150</v>
      </c>
      <c r="M86" s="58" t="str">
        <f t="shared" si="2"/>
        <v>&lt;div id='entry'&gt;&lt;/div&gt;
&lt;link rel='stylesheet' href='http://h90428dg.beget.tech/css/style_doctor.css'&gt;
&lt;script src='https://yastatic.net/s3/frontend/forms/_/embed.js'&gt;&lt;/script&gt;
&lt;script src='http://h90428dg.beget.tech/js/POST_Request.js'&gt;&lt;/script&gt;
&lt;script&gt;let data = display('lipetsk-gor-policlinica-4');&lt;/script&gt;</v>
      </c>
      <c r="N86" s="4"/>
      <c r="O86" s="4"/>
      <c r="P86" s="4"/>
      <c r="Q86" s="4"/>
      <c r="R86" s="4"/>
      <c r="S86" s="4"/>
      <c r="T86" s="4"/>
      <c r="U86" s="4"/>
      <c r="V86" s="4"/>
      <c r="W86" s="4"/>
      <c r="X86" s="4"/>
    </row>
    <row r="87" spans="1:99" s="51" customFormat="1" ht="19.5" customHeight="1" x14ac:dyDescent="0.2">
      <c r="A87" s="87"/>
      <c r="B87" s="87"/>
      <c r="C87" s="74"/>
      <c r="D87" s="74"/>
      <c r="E87" s="58" t="s">
        <v>24</v>
      </c>
      <c r="F87" s="58" t="s">
        <v>58</v>
      </c>
      <c r="G87" s="58">
        <v>3</v>
      </c>
      <c r="H87" s="57">
        <v>50</v>
      </c>
      <c r="I87" s="58" t="s">
        <v>292</v>
      </c>
      <c r="J87" s="58"/>
      <c r="K87" s="43"/>
      <c r="L87" s="44"/>
      <c r="M87" s="58"/>
      <c r="N87" s="4"/>
      <c r="O87" s="4"/>
      <c r="P87" s="4"/>
      <c r="Q87" s="4"/>
      <c r="R87" s="4"/>
      <c r="S87" s="4"/>
      <c r="T87" s="4"/>
      <c r="U87" s="4"/>
      <c r="V87" s="4"/>
      <c r="W87" s="4"/>
      <c r="X87" s="4"/>
    </row>
    <row r="88" spans="1:99" s="4" customFormat="1" ht="102.75" customHeight="1" x14ac:dyDescent="0.25">
      <c r="A88" s="67">
        <v>7</v>
      </c>
      <c r="B88" s="66" t="s">
        <v>88</v>
      </c>
      <c r="C88" s="58"/>
      <c r="D88" s="58"/>
      <c r="E88" s="58" t="s">
        <v>276</v>
      </c>
      <c r="F88" s="58" t="s">
        <v>58</v>
      </c>
      <c r="G88" s="58">
        <v>1</v>
      </c>
      <c r="H88" s="10"/>
      <c r="I88" s="10"/>
      <c r="J88" s="46"/>
      <c r="K88" s="43"/>
      <c r="L88" s="44"/>
      <c r="M88" s="46"/>
    </row>
    <row r="89" spans="1:99" s="4" customFormat="1" ht="96" customHeight="1" x14ac:dyDescent="0.2">
      <c r="A89" s="65">
        <v>8</v>
      </c>
      <c r="B89" s="66" t="s">
        <v>52</v>
      </c>
      <c r="C89" s="58">
        <v>141</v>
      </c>
      <c r="D89" s="58" t="s">
        <v>110</v>
      </c>
      <c r="E89" s="58" t="s">
        <v>37</v>
      </c>
      <c r="F89" s="58" t="s">
        <v>58</v>
      </c>
      <c r="G89" s="58">
        <v>1</v>
      </c>
      <c r="H89" s="57">
        <v>50</v>
      </c>
      <c r="I89" s="58"/>
      <c r="J89" s="46" t="str">
        <f>CONCATENATE("INSERT INTO `medical_vacancies` (`id`, `keyOrganization`, `job`, `division`, `bet`, `measures`) VALUES (NULL, ","'",D89,"', '",E89,"', ","'",F89,"', ","'",G89,"', ","'",I89,"');")</f>
        <v>INSERT INTO `medical_vacancies` (`id`, `keyOrganization`, `job`, `division`, `bet`, `measures`) VALUES (NULL, 'lipetsk-stom-policlinica-2', 'врач-стоматолог-терапевт', 'поликлиника', '1', '');</v>
      </c>
      <c r="K89" s="43" t="s">
        <v>149</v>
      </c>
      <c r="L89" s="44" t="s">
        <v>150</v>
      </c>
      <c r="M89" s="46" t="str">
        <f t="shared" ref="M89:M106" si="4">CONCATENATE(K89,D89,L89)</f>
        <v>&lt;div id='entry'&gt;&lt;/div&gt;
&lt;link rel='stylesheet' href='http://h90428dg.beget.tech/css/style_doctor.css'&gt;
&lt;script src='https://yastatic.net/s3/frontend/forms/_/embed.js'&gt;&lt;/script&gt;
&lt;script src='http://h90428dg.beget.tech/js/POST_Request.js'&gt;&lt;/script&gt;
&lt;script&gt;let data = display('lipetsk-stom-policlinica-2');&lt;/script&gt;</v>
      </c>
    </row>
    <row r="90" spans="1:99" s="4" customFormat="1" ht="128.25" customHeight="1" x14ac:dyDescent="0.2">
      <c r="A90" s="65">
        <v>9</v>
      </c>
      <c r="B90" s="66" t="s">
        <v>363</v>
      </c>
      <c r="C90" s="58">
        <v>143</v>
      </c>
      <c r="D90" s="58" t="s">
        <v>111</v>
      </c>
      <c r="E90" s="58" t="s">
        <v>38</v>
      </c>
      <c r="F90" s="58" t="s">
        <v>58</v>
      </c>
      <c r="G90" s="58">
        <v>1</v>
      </c>
      <c r="H90" s="57"/>
      <c r="I90" s="58"/>
      <c r="J90" s="46" t="e">
        <f>CONCATENATE("INSERT INTO `medical_vacancies` (`id`, `keyOrganization`, `job`, `division`, `bet`, `measures`) VALUES (NULL, ","'",D90,"', '",#REF!,"', ","'",#REF!,"', ","'",#REF!,"', ","'",I90,"');")</f>
        <v>#REF!</v>
      </c>
      <c r="K90" s="43" t="s">
        <v>149</v>
      </c>
      <c r="L90" s="44" t="s">
        <v>150</v>
      </c>
      <c r="M90" s="46" t="str">
        <f t="shared" si="4"/>
        <v>&lt;div id='entry'&gt;&lt;/div&gt;
&lt;link rel='stylesheet' href='http://h90428dg.beget.tech/css/style_doctor.css'&gt;
&lt;script src='https://yastatic.net/s3/frontend/forms/_/embed.js'&gt;&lt;/script&gt;
&lt;script src='http://h90428dg.beget.tech/js/POST_Request.js'&gt;&lt;/script&gt;
&lt;script&gt;let data = display('lipetsk-det-stom-policlinica');&lt;/script&gt;</v>
      </c>
    </row>
    <row r="91" spans="1:99" s="51" customFormat="1" ht="21.75" customHeight="1" x14ac:dyDescent="0.2">
      <c r="A91" s="91">
        <v>10</v>
      </c>
      <c r="B91" s="81" t="s">
        <v>328</v>
      </c>
      <c r="C91" s="58">
        <v>149</v>
      </c>
      <c r="D91" s="58" t="s">
        <v>112</v>
      </c>
      <c r="E91" s="61" t="s">
        <v>15</v>
      </c>
      <c r="F91" s="61" t="s">
        <v>59</v>
      </c>
      <c r="G91" s="61">
        <v>3</v>
      </c>
      <c r="H91" s="57">
        <v>78.08</v>
      </c>
      <c r="I91" s="58" t="s">
        <v>91</v>
      </c>
      <c r="J91" s="58" t="str">
        <f>CONCATENATE("INSERT INTO `medical_vacancies` (`id`, `keyOrganization`, `job`, `division`, `bet`, `measures`) VALUES (NULL, ","'",D91,"', '",E91,"', ","'",F91,"', ","'",G91,"', ","'",I91,"');")</f>
        <v>INSERT INTO `medical_vacancies` (`id`, `keyOrganization`, `job`, `division`, `bet`, `measures`) VALUES (NULL, 'elets-gor-bolnitsa-1', 'врач-анестезиолог-реаниматолог', 'стационар', '3', 'предоставляется  жилье, предусмотрена социальная выплата на приобретение или строительство жилья, губернаторские полтора миллиона, ежемесячная денежная компенсация за наем (поднаем) жилых помещений');</v>
      </c>
      <c r="K91" s="43" t="s">
        <v>149</v>
      </c>
      <c r="L91" s="44" t="s">
        <v>150</v>
      </c>
      <c r="M91" s="58" t="str">
        <f t="shared" si="4"/>
        <v>&lt;div id='entry'&gt;&lt;/div&gt;
&lt;link rel='stylesheet' href='http://h90428dg.beget.tech/css/style_doctor.css'&gt;
&lt;script src='https://yastatic.net/s3/frontend/forms/_/embed.js'&gt;&lt;/script&gt;
&lt;script src='http://h90428dg.beget.tech/js/POST_Request.js'&gt;&lt;/script&gt;
&lt;script&gt;let data = display('elets-gor-bolnitsa-1');&lt;/script&gt;</v>
      </c>
      <c r="N91" s="4"/>
      <c r="O91" s="4"/>
      <c r="P91" s="4"/>
      <c r="Q91" s="4"/>
      <c r="R91" s="4"/>
      <c r="S91" s="4"/>
      <c r="T91" s="4"/>
      <c r="U91" s="4"/>
      <c r="V91" s="4"/>
      <c r="W91" s="4"/>
      <c r="X91" s="4"/>
      <c r="Y91" s="4"/>
      <c r="Z91" s="4"/>
      <c r="AA91" s="4"/>
      <c r="AB91" s="4"/>
      <c r="AC91" s="4"/>
      <c r="AD91" s="4"/>
      <c r="AE91" s="4"/>
      <c r="AF91" s="4"/>
      <c r="AG91" s="4"/>
      <c r="AH91" s="4"/>
      <c r="AI91" s="4"/>
      <c r="AJ91" s="4"/>
      <c r="AK91" s="4"/>
      <c r="AL91" s="4"/>
      <c r="AM91" s="4"/>
      <c r="AN91" s="4"/>
      <c r="AO91" s="4"/>
      <c r="AP91" s="4"/>
      <c r="AQ91" s="4"/>
      <c r="AR91" s="4"/>
      <c r="AS91" s="4"/>
      <c r="AT91" s="4"/>
      <c r="AU91" s="4"/>
      <c r="AV91" s="4"/>
      <c r="AW91" s="4"/>
      <c r="AX91" s="4"/>
      <c r="AY91" s="4"/>
      <c r="AZ91" s="4"/>
      <c r="BA91" s="4"/>
      <c r="BB91" s="4"/>
      <c r="BC91" s="4"/>
      <c r="BD91" s="4"/>
      <c r="BE91" s="4"/>
      <c r="BF91" s="4"/>
      <c r="BG91" s="4"/>
      <c r="BH91" s="4"/>
      <c r="BI91" s="4"/>
      <c r="BJ91" s="4"/>
      <c r="BK91" s="4"/>
      <c r="BL91" s="4"/>
      <c r="BM91" s="4"/>
      <c r="BN91" s="4"/>
      <c r="BO91" s="4"/>
      <c r="BP91" s="4"/>
      <c r="BQ91" s="4"/>
      <c r="BR91" s="4"/>
      <c r="BS91" s="4"/>
      <c r="BT91" s="4"/>
      <c r="BU91" s="4"/>
      <c r="BV91" s="4"/>
      <c r="BW91" s="4"/>
      <c r="BX91" s="4"/>
      <c r="BY91" s="4"/>
      <c r="BZ91" s="4"/>
      <c r="CA91" s="4"/>
      <c r="CB91" s="4"/>
      <c r="CC91" s="4"/>
      <c r="CD91" s="4"/>
      <c r="CE91" s="4"/>
      <c r="CF91" s="4"/>
      <c r="CG91" s="4"/>
      <c r="CH91" s="4"/>
      <c r="CI91" s="4"/>
      <c r="CJ91" s="4"/>
      <c r="CK91" s="4"/>
      <c r="CL91" s="4"/>
      <c r="CM91" s="4"/>
      <c r="CN91" s="4"/>
      <c r="CO91" s="4"/>
      <c r="CP91" s="4"/>
      <c r="CQ91" s="4"/>
      <c r="CR91" s="4"/>
      <c r="CS91" s="4"/>
      <c r="CT91" s="4"/>
      <c r="CU91" s="4"/>
    </row>
    <row r="92" spans="1:99" s="51" customFormat="1" ht="19.5" customHeight="1" x14ac:dyDescent="0.2">
      <c r="A92" s="89"/>
      <c r="B92" s="82"/>
      <c r="C92" s="58">
        <v>150</v>
      </c>
      <c r="D92" s="58" t="s">
        <v>112</v>
      </c>
      <c r="E92" s="61" t="s">
        <v>13</v>
      </c>
      <c r="F92" s="61" t="s">
        <v>58</v>
      </c>
      <c r="G92" s="61">
        <v>4</v>
      </c>
      <c r="H92" s="57">
        <v>78.08</v>
      </c>
      <c r="I92" s="58" t="s">
        <v>292</v>
      </c>
      <c r="J92" s="58" t="str">
        <f>CONCATENATE("INSERT INTO `medical_vacancies` (`id`, `keyOrganization`, `job`, `division`, `bet`, `measures`) VALUES (NULL, ","'",D92,"', '",E92,"', ","'",F92,"', ","'",G92,"', ","'",I92,"');")</f>
        <v>INSERT INTO `medical_vacancies` (`id`, `keyOrganization`, `job`, `division`, `bet`, `measures`) VALUES (NULL, 'elets-gor-bolnitsa-1', 'врач-терапевт участковый', 'поликлиника', '4', 'предусмотрена социальная выплата на приобретение или строительство жилья, для докторов медицинских наук выплата 5 млн.руб., ежемесячная денежная компенсация за наем (поднаем) жилых помещений');</v>
      </c>
      <c r="K92" s="43" t="s">
        <v>149</v>
      </c>
      <c r="L92" s="44" t="s">
        <v>150</v>
      </c>
      <c r="M92" s="58" t="str">
        <f t="shared" si="4"/>
        <v>&lt;div id='entry'&gt;&lt;/div&gt;
&lt;link rel='stylesheet' href='http://h90428dg.beget.tech/css/style_doctor.css'&gt;
&lt;script src='https://yastatic.net/s3/frontend/forms/_/embed.js'&gt;&lt;/script&gt;
&lt;script src='http://h90428dg.beget.tech/js/POST_Request.js'&gt;&lt;/script&gt;
&lt;script&gt;let data = display('elets-gor-bolnitsa-1');&lt;/script&gt;</v>
      </c>
      <c r="N92" s="4"/>
      <c r="O92" s="4"/>
      <c r="P92" s="4"/>
      <c r="Q92" s="4"/>
      <c r="R92" s="4"/>
      <c r="S92" s="4"/>
      <c r="T92" s="4"/>
      <c r="U92" s="4"/>
      <c r="V92" s="4"/>
      <c r="W92" s="4"/>
      <c r="X92" s="4"/>
      <c r="Y92" s="4"/>
      <c r="Z92" s="4"/>
      <c r="AA92" s="4"/>
      <c r="AB92" s="4"/>
      <c r="AC92" s="4"/>
      <c r="AD92" s="4"/>
      <c r="AE92" s="4"/>
      <c r="AF92" s="4"/>
      <c r="AG92" s="4"/>
      <c r="AH92" s="4"/>
      <c r="AI92" s="4"/>
      <c r="AJ92" s="4"/>
      <c r="AK92" s="4"/>
      <c r="AL92" s="4"/>
      <c r="AM92" s="4"/>
      <c r="AN92" s="4"/>
      <c r="AO92" s="4"/>
      <c r="AP92" s="4"/>
      <c r="AQ92" s="4"/>
      <c r="AR92" s="4"/>
      <c r="AS92" s="4"/>
      <c r="AT92" s="4"/>
      <c r="AU92" s="4"/>
      <c r="AV92" s="4"/>
      <c r="AW92" s="4"/>
      <c r="AX92" s="4"/>
      <c r="AY92" s="4"/>
      <c r="AZ92" s="4"/>
      <c r="BA92" s="4"/>
      <c r="BB92" s="4"/>
      <c r="BC92" s="4"/>
      <c r="BD92" s="4"/>
      <c r="BE92" s="4"/>
      <c r="BF92" s="4"/>
      <c r="BG92" s="4"/>
      <c r="BH92" s="4"/>
      <c r="BI92" s="4"/>
      <c r="BJ92" s="4"/>
      <c r="BK92" s="4"/>
      <c r="BL92" s="4"/>
      <c r="BM92" s="4"/>
      <c r="BN92" s="4"/>
      <c r="BO92" s="4"/>
      <c r="BP92" s="4"/>
      <c r="BQ92" s="4"/>
      <c r="BR92" s="4"/>
      <c r="BS92" s="4"/>
      <c r="BT92" s="4"/>
      <c r="BU92" s="4"/>
      <c r="BV92" s="4"/>
      <c r="BW92" s="4"/>
      <c r="BX92" s="4"/>
      <c r="BY92" s="4"/>
      <c r="BZ92" s="4"/>
      <c r="CA92" s="4"/>
      <c r="CB92" s="4"/>
      <c r="CC92" s="4"/>
      <c r="CD92" s="4"/>
      <c r="CE92" s="4"/>
      <c r="CF92" s="4"/>
      <c r="CG92" s="4"/>
      <c r="CH92" s="4"/>
      <c r="CI92" s="4"/>
      <c r="CJ92" s="4"/>
      <c r="CK92" s="4"/>
      <c r="CL92" s="4"/>
      <c r="CM92" s="4"/>
      <c r="CN92" s="4"/>
      <c r="CO92" s="4"/>
      <c r="CP92" s="4"/>
      <c r="CQ92" s="4"/>
      <c r="CR92" s="4"/>
      <c r="CS92" s="4"/>
      <c r="CT92" s="4"/>
      <c r="CU92" s="4"/>
    </row>
    <row r="93" spans="1:99" s="51" customFormat="1" ht="19.5" customHeight="1" x14ac:dyDescent="0.2">
      <c r="A93" s="89"/>
      <c r="B93" s="82"/>
      <c r="C93" s="58">
        <v>151</v>
      </c>
      <c r="D93" s="58" t="s">
        <v>112</v>
      </c>
      <c r="E93" s="61" t="s">
        <v>17</v>
      </c>
      <c r="F93" s="61" t="s">
        <v>59</v>
      </c>
      <c r="G93" s="61">
        <v>1</v>
      </c>
      <c r="H93" s="57">
        <v>78.08</v>
      </c>
      <c r="I93" s="58" t="s">
        <v>95</v>
      </c>
      <c r="J93" s="58" t="str">
        <f>CONCATENATE("INSERT INTO `medical_vacancies` (`id`, `keyOrganization`, `job`, `division`, `bet`, `measures`) VALUES (NULL, ","'",D93,"', '",E93,"', ","'",F93,"', ","'",G93,"', ","'",I93,"');")</f>
        <v>INSERT INTO `medical_vacancies` (`id`, `keyOrganization`, `job`, `division`, `bet`, `measures`) VALUES (NULL, 'elets-gor-bolnitsa-1', 'врач-травматолог-ортопед', 'стационар', '1', 'ежемесячная денежная компенсация за наем (поднаем) жилых помещений, ежемесячная денежная компенсация по оплате ЖКХ');</v>
      </c>
      <c r="K93" s="43" t="s">
        <v>149</v>
      </c>
      <c r="L93" s="44" t="s">
        <v>150</v>
      </c>
      <c r="M93" s="58" t="str">
        <f t="shared" si="4"/>
        <v>&lt;div id='entry'&gt;&lt;/div&gt;
&lt;link rel='stylesheet' href='http://h90428dg.beget.tech/css/style_doctor.css'&gt;
&lt;script src='https://yastatic.net/s3/frontend/forms/_/embed.js'&gt;&lt;/script&gt;
&lt;script src='http://h90428dg.beget.tech/js/POST_Request.js'&gt;&lt;/script&gt;
&lt;script&gt;let data = display('elets-gor-bolnitsa-1');&lt;/script&gt;</v>
      </c>
      <c r="N93" s="4"/>
      <c r="O93" s="4"/>
      <c r="P93" s="4"/>
      <c r="Q93" s="4"/>
      <c r="R93" s="4"/>
      <c r="S93" s="4"/>
      <c r="T93" s="4"/>
      <c r="U93" s="4"/>
      <c r="V93" s="4"/>
      <c r="W93" s="4"/>
      <c r="X93" s="4"/>
      <c r="Y93" s="4"/>
      <c r="Z93" s="4"/>
      <c r="AA93" s="4"/>
      <c r="AB93" s="4"/>
      <c r="AC93" s="4"/>
      <c r="AD93" s="4"/>
      <c r="AE93" s="4"/>
      <c r="AF93" s="4"/>
      <c r="AG93" s="4"/>
      <c r="AH93" s="4"/>
      <c r="AI93" s="4"/>
      <c r="AJ93" s="4"/>
      <c r="AK93" s="4"/>
      <c r="AL93" s="4"/>
      <c r="AM93" s="4"/>
      <c r="AN93" s="4"/>
      <c r="AO93" s="4"/>
      <c r="AP93" s="4"/>
      <c r="AQ93" s="4"/>
      <c r="AR93" s="4"/>
      <c r="AS93" s="4"/>
      <c r="AT93" s="4"/>
      <c r="AU93" s="4"/>
      <c r="AV93" s="4"/>
      <c r="AW93" s="4"/>
      <c r="AX93" s="4"/>
      <c r="AY93" s="4"/>
      <c r="AZ93" s="4"/>
      <c r="BA93" s="4"/>
      <c r="BB93" s="4"/>
      <c r="BC93" s="4"/>
      <c r="BD93" s="4"/>
      <c r="BE93" s="4"/>
      <c r="BF93" s="4"/>
      <c r="BG93" s="4"/>
      <c r="BH93" s="4"/>
      <c r="BI93" s="4"/>
      <c r="BJ93" s="4"/>
      <c r="BK93" s="4"/>
      <c r="BL93" s="4"/>
      <c r="BM93" s="4"/>
      <c r="BN93" s="4"/>
      <c r="BO93" s="4"/>
      <c r="BP93" s="4"/>
      <c r="BQ93" s="4"/>
      <c r="BR93" s="4"/>
      <c r="BS93" s="4"/>
      <c r="BT93" s="4"/>
      <c r="BU93" s="4"/>
      <c r="BV93" s="4"/>
      <c r="BW93" s="4"/>
      <c r="BX93" s="4"/>
      <c r="BY93" s="4"/>
      <c r="BZ93" s="4"/>
      <c r="CA93" s="4"/>
      <c r="CB93" s="4"/>
      <c r="CC93" s="4"/>
      <c r="CD93" s="4"/>
      <c r="CE93" s="4"/>
      <c r="CF93" s="4"/>
      <c r="CG93" s="4"/>
      <c r="CH93" s="4"/>
      <c r="CI93" s="4"/>
      <c r="CJ93" s="4"/>
      <c r="CK93" s="4"/>
      <c r="CL93" s="4"/>
      <c r="CM93" s="4"/>
      <c r="CN93" s="4"/>
      <c r="CO93" s="4"/>
      <c r="CP93" s="4"/>
      <c r="CQ93" s="4"/>
      <c r="CR93" s="4"/>
      <c r="CS93" s="4"/>
      <c r="CT93" s="4"/>
      <c r="CU93" s="4"/>
    </row>
    <row r="94" spans="1:99" s="51" customFormat="1" ht="19.5" customHeight="1" x14ac:dyDescent="0.2">
      <c r="A94" s="89"/>
      <c r="B94" s="82"/>
      <c r="C94" s="58">
        <v>152</v>
      </c>
      <c r="D94" s="58" t="s">
        <v>112</v>
      </c>
      <c r="E94" s="61" t="s">
        <v>2</v>
      </c>
      <c r="F94" s="61" t="s">
        <v>58</v>
      </c>
      <c r="G94" s="61">
        <v>1</v>
      </c>
      <c r="H94" s="57">
        <v>78.08</v>
      </c>
      <c r="I94" s="58" t="s">
        <v>292</v>
      </c>
      <c r="J94" s="58" t="str">
        <f>CONCATENATE("INSERT INTO `medical_vacancies` (`id`, `keyOrganization`, `job`, `division`, `bet`, `measures`) VALUES (NULL, ","'",D94,"', '",E94,"', ","'",F94,"', ","'",G94,"', ","'",I94,"');")</f>
        <v>INSERT INTO `medical_vacancies` (`id`, `keyOrganization`, `job`, `division`, `bet`, `measures`) VALUES (NULL, 'elets-gor-bolnitsa-1', 'врач-инфекционист', 'поликлиника', '1', 'предусмотрена социальная выплата на приобретение или строительство жилья, для докторов медицинских наук выплата 5 млн.руб., ежемесячная денежная компенсация за наем (поднаем) жилых помещений');</v>
      </c>
      <c r="K94" s="43" t="s">
        <v>149</v>
      </c>
      <c r="L94" s="44" t="s">
        <v>150</v>
      </c>
      <c r="M94" s="58" t="str">
        <f t="shared" si="4"/>
        <v>&lt;div id='entry'&gt;&lt;/div&gt;
&lt;link rel='stylesheet' href='http://h90428dg.beget.tech/css/style_doctor.css'&gt;
&lt;script src='https://yastatic.net/s3/frontend/forms/_/embed.js'&gt;&lt;/script&gt;
&lt;script src='http://h90428dg.beget.tech/js/POST_Request.js'&gt;&lt;/script&gt;
&lt;script&gt;let data = display('elets-gor-bolnitsa-1');&lt;/script&gt;</v>
      </c>
      <c r="N94" s="4"/>
      <c r="O94" s="4"/>
      <c r="P94" s="4"/>
      <c r="Q94" s="4"/>
      <c r="R94" s="4"/>
      <c r="S94" s="4"/>
      <c r="T94" s="4"/>
      <c r="U94" s="4"/>
      <c r="V94" s="4"/>
      <c r="W94" s="4"/>
      <c r="X94" s="4"/>
      <c r="Y94" s="4"/>
      <c r="Z94" s="4"/>
      <c r="AA94" s="4"/>
      <c r="AB94" s="4"/>
      <c r="AC94" s="4"/>
      <c r="AD94" s="4"/>
      <c r="AE94" s="4"/>
      <c r="AF94" s="4"/>
      <c r="AG94" s="4"/>
      <c r="AH94" s="4"/>
      <c r="AI94" s="4"/>
      <c r="AJ94" s="4"/>
      <c r="AK94" s="4"/>
      <c r="AL94" s="4"/>
      <c r="AM94" s="4"/>
      <c r="AN94" s="4"/>
      <c r="AO94" s="4"/>
      <c r="AP94" s="4"/>
      <c r="AQ94" s="4"/>
      <c r="AR94" s="4"/>
      <c r="AS94" s="4"/>
      <c r="AT94" s="4"/>
      <c r="AU94" s="4"/>
      <c r="AV94" s="4"/>
      <c r="AW94" s="4"/>
      <c r="AX94" s="4"/>
      <c r="AY94" s="4"/>
      <c r="AZ94" s="4"/>
      <c r="BA94" s="4"/>
      <c r="BB94" s="4"/>
      <c r="BC94" s="4"/>
      <c r="BD94" s="4"/>
      <c r="BE94" s="4"/>
      <c r="BF94" s="4"/>
      <c r="BG94" s="4"/>
      <c r="BH94" s="4"/>
      <c r="BI94" s="4"/>
      <c r="BJ94" s="4"/>
      <c r="BK94" s="4"/>
      <c r="BL94" s="4"/>
      <c r="BM94" s="4"/>
      <c r="BN94" s="4"/>
      <c r="BO94" s="4"/>
      <c r="BP94" s="4"/>
      <c r="BQ94" s="4"/>
      <c r="BR94" s="4"/>
      <c r="BS94" s="4"/>
      <c r="BT94" s="4"/>
      <c r="BU94" s="4"/>
      <c r="BV94" s="4"/>
      <c r="BW94" s="4"/>
      <c r="BX94" s="4"/>
      <c r="BY94" s="4"/>
      <c r="BZ94" s="4"/>
      <c r="CA94" s="4"/>
      <c r="CB94" s="4"/>
      <c r="CC94" s="4"/>
      <c r="CD94" s="4"/>
      <c r="CE94" s="4"/>
      <c r="CF94" s="4"/>
      <c r="CG94" s="4"/>
      <c r="CH94" s="4"/>
      <c r="CI94" s="4"/>
      <c r="CJ94" s="4"/>
      <c r="CK94" s="4"/>
      <c r="CL94" s="4"/>
      <c r="CM94" s="4"/>
      <c r="CN94" s="4"/>
      <c r="CO94" s="4"/>
      <c r="CP94" s="4"/>
      <c r="CQ94" s="4"/>
      <c r="CR94" s="4"/>
      <c r="CS94" s="4"/>
      <c r="CT94" s="4"/>
      <c r="CU94" s="4"/>
    </row>
    <row r="95" spans="1:99" s="51" customFormat="1" ht="19.5" customHeight="1" x14ac:dyDescent="0.2">
      <c r="A95" s="89"/>
      <c r="B95" s="82"/>
      <c r="C95" s="58">
        <v>153</v>
      </c>
      <c r="D95" s="58" t="s">
        <v>112</v>
      </c>
      <c r="E95" s="61" t="s">
        <v>24</v>
      </c>
      <c r="F95" s="61" t="s">
        <v>58</v>
      </c>
      <c r="G95" s="61">
        <v>5</v>
      </c>
      <c r="H95" s="57">
        <v>78.08</v>
      </c>
      <c r="I95" s="58" t="s">
        <v>292</v>
      </c>
      <c r="J95" s="58" t="str">
        <f>CONCATENATE("INSERT INTO `medical_vacancies` (`id`, `keyOrganization`, `job`, `division`, `bet`, `measures`) VALUES (NULL, ","'",D95,"', '",E95,"', ","'",F95,"', ","'",G95,"', ","'",I95,"');")</f>
        <v>INSERT INTO `medical_vacancies` (`id`, `keyOrganization`, `job`, `division`, `bet`, `measures`) VALUES (NULL, 'elets-gor-bolnitsa-1', 'врач общей практики (семейный врач)', 'поликлиника', '5', 'предусмотрена социальная выплата на приобретение или строительство жилья, для докторов медицинских наук выплата 5 млн.руб., ежемесячная денежная компенсация за наем (поднаем) жилых помещений');</v>
      </c>
      <c r="K95" s="43" t="s">
        <v>149</v>
      </c>
      <c r="L95" s="44" t="s">
        <v>150</v>
      </c>
      <c r="M95" s="58" t="str">
        <f t="shared" si="4"/>
        <v>&lt;div id='entry'&gt;&lt;/div&gt;
&lt;link rel='stylesheet' href='http://h90428dg.beget.tech/css/style_doctor.css'&gt;
&lt;script src='https://yastatic.net/s3/frontend/forms/_/embed.js'&gt;&lt;/script&gt;
&lt;script src='http://h90428dg.beget.tech/js/POST_Request.js'&gt;&lt;/script&gt;
&lt;script&gt;let data = display('elets-gor-bolnitsa-1');&lt;/script&gt;</v>
      </c>
      <c r="N95" s="4"/>
      <c r="O95" s="4"/>
      <c r="P95" s="4"/>
      <c r="Q95" s="4"/>
      <c r="R95" s="4"/>
      <c r="S95" s="4"/>
      <c r="T95" s="4"/>
      <c r="U95" s="4"/>
      <c r="V95" s="4"/>
      <c r="W95" s="4"/>
      <c r="X95" s="4"/>
      <c r="Y95" s="4"/>
      <c r="Z95" s="4"/>
      <c r="AA95" s="4"/>
      <c r="AB95" s="4"/>
      <c r="AC95" s="4"/>
      <c r="AD95" s="4"/>
      <c r="AE95" s="4"/>
      <c r="AF95" s="4"/>
      <c r="AG95" s="4"/>
      <c r="AH95" s="4"/>
      <c r="AI95" s="4"/>
      <c r="AJ95" s="4"/>
      <c r="AK95" s="4"/>
      <c r="AL95" s="4"/>
      <c r="AM95" s="4"/>
      <c r="AN95" s="4"/>
      <c r="AO95" s="4"/>
      <c r="AP95" s="4"/>
      <c r="AQ95" s="4"/>
      <c r="AR95" s="4"/>
      <c r="AS95" s="4"/>
      <c r="AT95" s="4"/>
      <c r="AU95" s="4"/>
      <c r="AV95" s="4"/>
      <c r="AW95" s="4"/>
      <c r="AX95" s="4"/>
      <c r="AY95" s="4"/>
      <c r="AZ95" s="4"/>
      <c r="BA95" s="4"/>
      <c r="BB95" s="4"/>
      <c r="BC95" s="4"/>
      <c r="BD95" s="4"/>
      <c r="BE95" s="4"/>
      <c r="BF95" s="4"/>
      <c r="BG95" s="4"/>
      <c r="BH95" s="4"/>
      <c r="BI95" s="4"/>
      <c r="BJ95" s="4"/>
      <c r="BK95" s="4"/>
      <c r="BL95" s="4"/>
      <c r="BM95" s="4"/>
      <c r="BN95" s="4"/>
      <c r="BO95" s="4"/>
      <c r="BP95" s="4"/>
      <c r="BQ95" s="4"/>
      <c r="BR95" s="4"/>
      <c r="BS95" s="4"/>
      <c r="BT95" s="4"/>
      <c r="BU95" s="4"/>
      <c r="BV95" s="4"/>
      <c r="BW95" s="4"/>
      <c r="BX95" s="4"/>
      <c r="BY95" s="4"/>
      <c r="BZ95" s="4"/>
      <c r="CA95" s="4"/>
      <c r="CB95" s="4"/>
      <c r="CC95" s="4"/>
      <c r="CD95" s="4"/>
      <c r="CE95" s="4"/>
      <c r="CF95" s="4"/>
      <c r="CG95" s="4"/>
      <c r="CH95" s="4"/>
      <c r="CI95" s="4"/>
      <c r="CJ95" s="4"/>
      <c r="CK95" s="4"/>
      <c r="CL95" s="4"/>
      <c r="CM95" s="4"/>
      <c r="CN95" s="4"/>
      <c r="CO95" s="4"/>
      <c r="CP95" s="4"/>
      <c r="CQ95" s="4"/>
      <c r="CR95" s="4"/>
      <c r="CS95" s="4"/>
      <c r="CT95" s="4"/>
      <c r="CU95" s="4"/>
    </row>
    <row r="96" spans="1:99" s="51" customFormat="1" ht="19.5" customHeight="1" x14ac:dyDescent="0.2">
      <c r="A96" s="89"/>
      <c r="B96" s="82"/>
      <c r="C96" s="58"/>
      <c r="D96" s="58"/>
      <c r="E96" s="70" t="s">
        <v>14</v>
      </c>
      <c r="F96" s="70" t="s">
        <v>58</v>
      </c>
      <c r="G96" s="70">
        <v>1</v>
      </c>
      <c r="H96" s="57"/>
      <c r="I96" s="58" t="s">
        <v>292</v>
      </c>
      <c r="J96" s="58"/>
      <c r="K96" s="43"/>
      <c r="L96" s="44"/>
      <c r="M96" s="58"/>
      <c r="N96" s="4"/>
      <c r="O96" s="4"/>
      <c r="P96" s="4"/>
      <c r="Q96" s="4"/>
      <c r="R96" s="4"/>
      <c r="S96" s="4"/>
      <c r="T96" s="4"/>
      <c r="U96" s="4"/>
      <c r="V96" s="4"/>
      <c r="W96" s="4"/>
      <c r="X96" s="4"/>
      <c r="Y96" s="4"/>
      <c r="Z96" s="4"/>
      <c r="AA96" s="4"/>
      <c r="AB96" s="4"/>
      <c r="AC96" s="4"/>
      <c r="AD96" s="4"/>
      <c r="AE96" s="4"/>
      <c r="AF96" s="4"/>
      <c r="AG96" s="4"/>
      <c r="AH96" s="4"/>
      <c r="AI96" s="4"/>
      <c r="AJ96" s="4"/>
      <c r="AK96" s="4"/>
      <c r="AL96" s="4"/>
      <c r="AM96" s="4"/>
      <c r="AN96" s="4"/>
      <c r="AO96" s="4"/>
      <c r="AP96" s="4"/>
      <c r="AQ96" s="4"/>
      <c r="AR96" s="4"/>
      <c r="AS96" s="4"/>
      <c r="AT96" s="4"/>
      <c r="AU96" s="4"/>
      <c r="AV96" s="4"/>
      <c r="AW96" s="4"/>
      <c r="AX96" s="4"/>
      <c r="AY96" s="4"/>
      <c r="AZ96" s="4"/>
      <c r="BA96" s="4"/>
      <c r="BB96" s="4"/>
      <c r="BC96" s="4"/>
      <c r="BD96" s="4"/>
      <c r="BE96" s="4"/>
      <c r="BF96" s="4"/>
      <c r="BG96" s="4"/>
      <c r="BH96" s="4"/>
      <c r="BI96" s="4"/>
      <c r="BJ96" s="4"/>
      <c r="BK96" s="4"/>
      <c r="BL96" s="4"/>
      <c r="BM96" s="4"/>
      <c r="BN96" s="4"/>
      <c r="BO96" s="4"/>
      <c r="BP96" s="4"/>
      <c r="BQ96" s="4"/>
      <c r="BR96" s="4"/>
      <c r="BS96" s="4"/>
      <c r="BT96" s="4"/>
      <c r="BU96" s="4"/>
      <c r="BV96" s="4"/>
      <c r="BW96" s="4"/>
      <c r="BX96" s="4"/>
      <c r="BY96" s="4"/>
      <c r="BZ96" s="4"/>
      <c r="CA96" s="4"/>
      <c r="CB96" s="4"/>
      <c r="CC96" s="4"/>
      <c r="CD96" s="4"/>
      <c r="CE96" s="4"/>
      <c r="CF96" s="4"/>
      <c r="CG96" s="4"/>
      <c r="CH96" s="4"/>
      <c r="CI96" s="4"/>
      <c r="CJ96" s="4"/>
      <c r="CK96" s="4"/>
      <c r="CL96" s="4"/>
      <c r="CM96" s="4"/>
      <c r="CN96" s="4"/>
      <c r="CO96" s="4"/>
      <c r="CP96" s="4"/>
      <c r="CQ96" s="4"/>
      <c r="CR96" s="4"/>
      <c r="CS96" s="4"/>
      <c r="CT96" s="4"/>
      <c r="CU96" s="4"/>
    </row>
    <row r="97" spans="1:149" s="51" customFormat="1" ht="19.5" customHeight="1" x14ac:dyDescent="0.2">
      <c r="A97" s="89"/>
      <c r="B97" s="82"/>
      <c r="C97" s="58">
        <v>157</v>
      </c>
      <c r="D97" s="58" t="s">
        <v>113</v>
      </c>
      <c r="E97" s="58" t="s">
        <v>8</v>
      </c>
      <c r="F97" s="58" t="s">
        <v>272</v>
      </c>
      <c r="G97" s="58">
        <v>2</v>
      </c>
      <c r="H97" s="57">
        <v>48.54</v>
      </c>
      <c r="I97" s="58" t="s">
        <v>95</v>
      </c>
      <c r="J97" s="58" t="str">
        <f>CONCATENATE("INSERT INTO `medical_vacancies` (`id`, `keyOrganization`, `job`, `division`, `bet`, `measures`) VALUES (NULL, ","'",D97,"', '",E97,"', ","'",F97,"', ","'",G97,"', ","'",I97,"');")</f>
        <v>INSERT INTO `medical_vacancies` (`id`, `keyOrganization`, `job`, `division`, `bet`, `measures`) VALUES (NULL, 'elets-gor-bolnitsa-2', 'врач-оториноларинголог', 'поликлиника (стационар)', '2', 'ежемесячная денежная компенсация за наем (поднаем) жилых помещений, ежемесячная денежная компенсация по оплате ЖКХ');</v>
      </c>
      <c r="K97" s="43" t="s">
        <v>149</v>
      </c>
      <c r="L97" s="44" t="s">
        <v>150</v>
      </c>
      <c r="M97" s="58" t="str">
        <f t="shared" si="4"/>
        <v>&lt;div id='entry'&gt;&lt;/div&gt;
&lt;link rel='stylesheet' href='http://h90428dg.beget.tech/css/style_doctor.css'&gt;
&lt;script src='https://yastatic.net/s3/frontend/forms/_/embed.js'&gt;&lt;/script&gt;
&lt;script src='http://h90428dg.beget.tech/js/POST_Request.js'&gt;&lt;/script&gt;
&lt;script&gt;let data = display('elets-gor-bolnitsa-2');&lt;/script&gt;</v>
      </c>
      <c r="N97" s="4"/>
      <c r="O97" s="4"/>
      <c r="P97" s="4"/>
      <c r="Q97" s="4"/>
      <c r="R97" s="4"/>
      <c r="S97" s="4"/>
      <c r="T97" s="4"/>
      <c r="U97" s="4"/>
      <c r="V97" s="4"/>
      <c r="W97" s="4"/>
      <c r="X97" s="4"/>
      <c r="Y97" s="4"/>
      <c r="Z97" s="4"/>
      <c r="AA97" s="4"/>
      <c r="AB97" s="4"/>
      <c r="AC97" s="4"/>
      <c r="AD97" s="4"/>
      <c r="AE97" s="4"/>
      <c r="AF97" s="4"/>
      <c r="AG97" s="4"/>
      <c r="AH97" s="4"/>
      <c r="AI97" s="4"/>
      <c r="AJ97" s="4"/>
      <c r="AK97" s="4"/>
      <c r="AL97" s="4"/>
      <c r="AM97" s="4"/>
      <c r="AN97" s="4"/>
      <c r="AO97" s="4"/>
      <c r="AP97" s="4"/>
      <c r="AQ97" s="4"/>
      <c r="AR97" s="4"/>
      <c r="AS97" s="4"/>
      <c r="AT97" s="4"/>
      <c r="AU97" s="4"/>
      <c r="AV97" s="4"/>
      <c r="AW97" s="4"/>
      <c r="AX97" s="4"/>
      <c r="AY97" s="4"/>
      <c r="AZ97" s="4"/>
      <c r="BA97" s="4"/>
      <c r="BB97" s="4"/>
      <c r="BC97" s="4"/>
      <c r="BD97" s="4"/>
      <c r="BE97" s="4"/>
      <c r="BF97" s="4"/>
      <c r="BG97" s="4"/>
      <c r="BH97" s="4"/>
      <c r="BI97" s="4"/>
      <c r="BJ97" s="4"/>
      <c r="BK97" s="4"/>
      <c r="BL97" s="4"/>
      <c r="BM97" s="4"/>
      <c r="BN97" s="4"/>
      <c r="BO97" s="4"/>
      <c r="BP97" s="4"/>
      <c r="BQ97" s="4"/>
      <c r="BR97" s="4"/>
      <c r="BS97" s="4"/>
      <c r="BT97" s="4"/>
      <c r="BU97" s="4"/>
      <c r="BV97" s="4"/>
      <c r="BW97" s="4"/>
      <c r="BX97" s="4"/>
      <c r="BY97" s="4"/>
      <c r="BZ97" s="4"/>
      <c r="CA97" s="4"/>
      <c r="CB97" s="4"/>
      <c r="CC97" s="4"/>
      <c r="CD97" s="4"/>
      <c r="CE97" s="4"/>
      <c r="CF97" s="4"/>
      <c r="CG97" s="4"/>
      <c r="CH97" s="4"/>
      <c r="CI97" s="4"/>
      <c r="CJ97" s="4"/>
      <c r="CK97" s="4"/>
      <c r="CL97" s="4"/>
      <c r="CM97" s="4"/>
      <c r="CN97" s="4"/>
      <c r="CO97" s="4"/>
      <c r="CP97" s="4"/>
      <c r="CQ97" s="4"/>
      <c r="CR97" s="4"/>
      <c r="CS97" s="4"/>
      <c r="CT97" s="4"/>
      <c r="CU97" s="4"/>
    </row>
    <row r="98" spans="1:149" s="51" customFormat="1" ht="19.5" customHeight="1" x14ac:dyDescent="0.2">
      <c r="A98" s="89"/>
      <c r="B98" s="82"/>
      <c r="C98" s="58">
        <v>158</v>
      </c>
      <c r="D98" s="58" t="s">
        <v>113</v>
      </c>
      <c r="E98" s="58" t="s">
        <v>36</v>
      </c>
      <c r="F98" s="58" t="s">
        <v>59</v>
      </c>
      <c r="G98" s="58">
        <v>1</v>
      </c>
      <c r="H98" s="57">
        <v>52.38</v>
      </c>
      <c r="I98" s="58" t="s">
        <v>292</v>
      </c>
      <c r="J98" s="58" t="str">
        <f>CONCATENATE("INSERT INTO `medical_vacancies` (`id`, `keyOrganization`, `job`, `division`, `bet`, `measures`) VALUES (NULL, ","'",D98,"', '",E98,"', ","'",F98,"', ","'",G98,"', ","'",I98,"');")</f>
        <v>INSERT INTO `medical_vacancies` (`id`, `keyOrganization`, `job`, `division`, `bet`, `measures`) VALUES (NULL, 'elets-gor-bolnitsa-2', 'врач приемного  отделения', 'стационар', '1', 'предусмотрена социальная выплата на приобретение или строительство жилья, для докторов медицинских наук выплата 5 млн.руб., ежемесячная денежная компенсация за наем (поднаем) жилых помещений');</v>
      </c>
      <c r="K98" s="43" t="s">
        <v>149</v>
      </c>
      <c r="L98" s="44" t="s">
        <v>150</v>
      </c>
      <c r="M98" s="58" t="str">
        <f t="shared" si="4"/>
        <v>&lt;div id='entry'&gt;&lt;/div&gt;
&lt;link rel='stylesheet' href='http://h90428dg.beget.tech/css/style_doctor.css'&gt;
&lt;script src='https://yastatic.net/s3/frontend/forms/_/embed.js'&gt;&lt;/script&gt;
&lt;script src='http://h90428dg.beget.tech/js/POST_Request.js'&gt;&lt;/script&gt;
&lt;script&gt;let data = display('elets-gor-bolnitsa-2');&lt;/script&gt;</v>
      </c>
      <c r="N98" s="4"/>
      <c r="O98" s="4"/>
      <c r="P98" s="4"/>
      <c r="Q98" s="4"/>
      <c r="R98" s="4"/>
      <c r="S98" s="4"/>
      <c r="T98" s="4"/>
      <c r="U98" s="4"/>
      <c r="V98" s="4"/>
      <c r="W98" s="4"/>
      <c r="X98" s="4"/>
      <c r="Y98" s="4"/>
      <c r="Z98" s="4"/>
      <c r="AA98" s="4"/>
      <c r="AB98" s="4"/>
      <c r="AC98" s="4"/>
      <c r="AD98" s="4"/>
      <c r="AE98" s="4"/>
      <c r="AF98" s="4"/>
      <c r="AG98" s="4"/>
      <c r="AH98" s="4"/>
      <c r="AI98" s="4"/>
      <c r="AJ98" s="4"/>
      <c r="AK98" s="4"/>
      <c r="AL98" s="4"/>
      <c r="AM98" s="4"/>
      <c r="AN98" s="4"/>
      <c r="AO98" s="4"/>
      <c r="AP98" s="4"/>
      <c r="AQ98" s="4"/>
      <c r="AR98" s="4"/>
      <c r="AS98" s="4"/>
      <c r="AT98" s="4"/>
      <c r="AU98" s="4"/>
      <c r="AV98" s="4"/>
      <c r="AW98" s="4"/>
      <c r="AX98" s="4"/>
      <c r="AY98" s="4"/>
      <c r="AZ98" s="4"/>
      <c r="BA98" s="4"/>
      <c r="BB98" s="4"/>
      <c r="BC98" s="4"/>
      <c r="BD98" s="4"/>
      <c r="BE98" s="4"/>
      <c r="BF98" s="4"/>
      <c r="BG98" s="4"/>
      <c r="BH98" s="4"/>
      <c r="BI98" s="4"/>
      <c r="BJ98" s="4"/>
      <c r="BK98" s="4"/>
      <c r="BL98" s="4"/>
      <c r="BM98" s="4"/>
      <c r="BN98" s="4"/>
      <c r="BO98" s="4"/>
      <c r="BP98" s="4"/>
      <c r="BQ98" s="4"/>
      <c r="BR98" s="4"/>
      <c r="BS98" s="4"/>
      <c r="BT98" s="4"/>
      <c r="BU98" s="4"/>
      <c r="BV98" s="4"/>
      <c r="BW98" s="4"/>
      <c r="BX98" s="4"/>
      <c r="BY98" s="4"/>
      <c r="BZ98" s="4"/>
      <c r="CA98" s="4"/>
      <c r="CB98" s="4"/>
      <c r="CC98" s="4"/>
      <c r="CD98" s="4"/>
      <c r="CE98" s="4"/>
      <c r="CF98" s="4"/>
      <c r="CG98" s="4"/>
      <c r="CH98" s="4"/>
      <c r="CI98" s="4"/>
      <c r="CJ98" s="4"/>
      <c r="CK98" s="4"/>
      <c r="CL98" s="4"/>
      <c r="CM98" s="4"/>
      <c r="CN98" s="4"/>
      <c r="CO98" s="4"/>
      <c r="CP98" s="4"/>
      <c r="CQ98" s="4"/>
      <c r="CR98" s="4"/>
      <c r="CS98" s="4"/>
      <c r="CT98" s="4"/>
      <c r="CU98" s="4"/>
    </row>
    <row r="99" spans="1:149" s="51" customFormat="1" ht="19.5" customHeight="1" x14ac:dyDescent="0.2">
      <c r="A99" s="89"/>
      <c r="B99" s="82"/>
      <c r="C99" s="58">
        <v>162</v>
      </c>
      <c r="D99" s="58" t="s">
        <v>113</v>
      </c>
      <c r="E99" s="58" t="s">
        <v>6</v>
      </c>
      <c r="F99" s="58" t="s">
        <v>59</v>
      </c>
      <c r="G99" s="58">
        <v>2</v>
      </c>
      <c r="H99" s="57">
        <v>43</v>
      </c>
      <c r="I99" s="58" t="s">
        <v>95</v>
      </c>
      <c r="J99" s="58" t="e">
        <f>CONCATENATE("INSERT INTO `medical_vacancies` (`id`, `keyOrganization`, `job`, `division`, `bet`, `measures`) VALUES (NULL, ","'",D99,"', '",#REF!,"', ","'",#REF!,"', ","'",#REF!,"', ","'",#REF!,"');")</f>
        <v>#REF!</v>
      </c>
      <c r="K99" s="43"/>
      <c r="L99" s="44"/>
      <c r="M99" s="58"/>
      <c r="N99" s="4"/>
      <c r="O99" s="4"/>
      <c r="P99" s="4"/>
      <c r="Q99" s="4"/>
      <c r="R99" s="4"/>
      <c r="S99" s="4"/>
      <c r="T99" s="4"/>
      <c r="U99" s="4"/>
      <c r="V99" s="4"/>
      <c r="W99" s="4"/>
      <c r="X99" s="4"/>
      <c r="Y99" s="4"/>
      <c r="Z99" s="4"/>
      <c r="AA99" s="4"/>
      <c r="AB99" s="4"/>
      <c r="AC99" s="4"/>
      <c r="AD99" s="4"/>
      <c r="AE99" s="4"/>
      <c r="AF99" s="4"/>
      <c r="AG99" s="4"/>
      <c r="AH99" s="4"/>
      <c r="AI99" s="4"/>
      <c r="AJ99" s="4"/>
      <c r="AK99" s="4"/>
      <c r="AL99" s="4"/>
      <c r="AM99" s="4"/>
      <c r="AN99" s="4"/>
      <c r="AO99" s="4"/>
      <c r="AP99" s="4"/>
      <c r="AQ99" s="4"/>
      <c r="AR99" s="4"/>
      <c r="AS99" s="4"/>
      <c r="AT99" s="4"/>
      <c r="AU99" s="4"/>
      <c r="AV99" s="4"/>
      <c r="AW99" s="4"/>
      <c r="AX99" s="4"/>
      <c r="AY99" s="4"/>
      <c r="AZ99" s="4"/>
      <c r="BA99" s="4"/>
      <c r="BB99" s="4"/>
      <c r="BC99" s="4"/>
      <c r="BD99" s="4"/>
      <c r="BE99" s="4"/>
      <c r="BF99" s="4"/>
      <c r="BG99" s="4"/>
      <c r="BH99" s="4"/>
      <c r="BI99" s="4"/>
      <c r="BJ99" s="4"/>
      <c r="BK99" s="4"/>
      <c r="BL99" s="4"/>
      <c r="BM99" s="4"/>
      <c r="BN99" s="4"/>
      <c r="BO99" s="4"/>
      <c r="BP99" s="4"/>
      <c r="BQ99" s="4"/>
      <c r="BR99" s="4"/>
      <c r="BS99" s="4"/>
      <c r="BT99" s="4"/>
      <c r="BU99" s="4"/>
      <c r="BV99" s="4"/>
      <c r="BW99" s="4"/>
      <c r="BX99" s="4"/>
      <c r="BY99" s="4"/>
      <c r="BZ99" s="4"/>
      <c r="CA99" s="4"/>
      <c r="CB99" s="4"/>
      <c r="CC99" s="4"/>
      <c r="CD99" s="4"/>
      <c r="CE99" s="4"/>
      <c r="CF99" s="4"/>
      <c r="CG99" s="4"/>
      <c r="CH99" s="4"/>
      <c r="CI99" s="4"/>
      <c r="CJ99" s="4"/>
      <c r="CK99" s="4"/>
      <c r="CL99" s="4"/>
      <c r="CM99" s="4"/>
      <c r="CN99" s="4"/>
      <c r="CO99" s="4"/>
      <c r="CP99" s="4"/>
      <c r="CQ99" s="4"/>
      <c r="CR99" s="4"/>
      <c r="CS99" s="4"/>
      <c r="CT99" s="4"/>
      <c r="CU99" s="4"/>
    </row>
    <row r="100" spans="1:149" s="4" customFormat="1" ht="19.5" customHeight="1" x14ac:dyDescent="0.25">
      <c r="A100" s="76">
        <v>11</v>
      </c>
      <c r="B100" s="76" t="s">
        <v>361</v>
      </c>
      <c r="C100" s="58">
        <v>165</v>
      </c>
      <c r="D100" s="58" t="s">
        <v>114</v>
      </c>
      <c r="E100" s="58" t="s">
        <v>15</v>
      </c>
      <c r="F100" s="58" t="s">
        <v>59</v>
      </c>
      <c r="G100" s="58">
        <v>1</v>
      </c>
      <c r="H100" s="69">
        <v>56.61</v>
      </c>
      <c r="I100" s="58" t="s">
        <v>92</v>
      </c>
      <c r="J100" s="46" t="str">
        <f>CONCATENATE("INSERT INTO `medical_vacancies` (`id`, `keyOrganization`, `job`, `division`, `bet`, `measures`) VALUES (NULL, ","'",D100,"', '",E100,"', ","'",F100,"', ","'",G100,"', ","'",I100,"');")</f>
        <v>INSERT INTO `medical_vacancies` (`id`, `keyOrganization`, `job`, `division`, `bet`, `measures`) VALUES (NULL, 'elets-gor-det-bolnitsa', 'врач-анестезиолог-реаниматолог', 'стационар', '1', 'предоставляется служебное жилье, предусмотрена социальная выплата на приобретение или строительство жилья, губернаторские полтора миллиона, ежемесячная денежная компенсация за наем (поднаем) жилых помещений');</v>
      </c>
      <c r="K100" s="43" t="s">
        <v>149</v>
      </c>
      <c r="L100" s="44" t="s">
        <v>150</v>
      </c>
      <c r="M100" s="46" t="str">
        <f t="shared" si="4"/>
        <v>&lt;div id='entry'&gt;&lt;/div&gt;
&lt;link rel='stylesheet' href='http://h90428dg.beget.tech/css/style_doctor.css'&gt;
&lt;script src='https://yastatic.net/s3/frontend/forms/_/embed.js'&gt;&lt;/script&gt;
&lt;script src='http://h90428dg.beget.tech/js/POST_Request.js'&gt;&lt;/script&gt;
&lt;script&gt;let data = display('elets-gor-det-bolnitsa');&lt;/script&gt;</v>
      </c>
    </row>
    <row r="101" spans="1:149" s="4" customFormat="1" ht="19.5" customHeight="1" x14ac:dyDescent="0.25">
      <c r="A101" s="76"/>
      <c r="B101" s="76"/>
      <c r="C101" s="58">
        <v>167</v>
      </c>
      <c r="D101" s="58" t="s">
        <v>114</v>
      </c>
      <c r="E101" s="58" t="s">
        <v>31</v>
      </c>
      <c r="F101" s="58" t="s">
        <v>58</v>
      </c>
      <c r="G101" s="58">
        <v>1</v>
      </c>
      <c r="H101" s="69">
        <v>56.61</v>
      </c>
      <c r="I101" s="58" t="s">
        <v>269</v>
      </c>
      <c r="J101" s="46" t="str">
        <f>CONCATENATE("INSERT INTO `medical_vacancies` (`id`, `keyOrganization`, `job`, `division`, `bet`, `measures`) VALUES (NULL, ","'",D101,"', '",E101,"', ","'",F101,"', ","'",G101,"', ","'",I101,"');")</f>
        <v>INSERT INTO `medical_vacancies` (`id`, `keyOrganization`, `job`, `division`, `bet`, `measures`) VALUES (NULL, 'elets-gor-det-bolnitsa', 'врач-детский хирург', 'поликлиника', '1', 'предоставляется служебное жилье');</v>
      </c>
      <c r="K101" s="43" t="s">
        <v>149</v>
      </c>
      <c r="L101" s="44" t="s">
        <v>150</v>
      </c>
      <c r="M101" s="46" t="str">
        <f t="shared" si="4"/>
        <v>&lt;div id='entry'&gt;&lt;/div&gt;
&lt;link rel='stylesheet' href='http://h90428dg.beget.tech/css/style_doctor.css'&gt;
&lt;script src='https://yastatic.net/s3/frontend/forms/_/embed.js'&gt;&lt;/script&gt;
&lt;script src='http://h90428dg.beget.tech/js/POST_Request.js'&gt;&lt;/script&gt;
&lt;script&gt;let data = display('elets-gor-det-bolnitsa');&lt;/script&gt;</v>
      </c>
    </row>
    <row r="102" spans="1:149" s="4" customFormat="1" ht="43.5" customHeight="1" x14ac:dyDescent="0.25">
      <c r="A102" s="76"/>
      <c r="B102" s="76"/>
      <c r="C102" s="58"/>
      <c r="D102" s="58"/>
      <c r="E102" s="58" t="s">
        <v>17</v>
      </c>
      <c r="F102" s="58" t="s">
        <v>272</v>
      </c>
      <c r="G102" s="58">
        <v>2</v>
      </c>
      <c r="H102" s="69">
        <v>48.54</v>
      </c>
      <c r="I102" s="58" t="s">
        <v>95</v>
      </c>
      <c r="J102" s="46"/>
      <c r="K102" s="43"/>
      <c r="L102" s="44"/>
      <c r="M102" s="46"/>
    </row>
    <row r="103" spans="1:149" s="51" customFormat="1" ht="19.5" customHeight="1" x14ac:dyDescent="0.2">
      <c r="A103" s="76">
        <v>12</v>
      </c>
      <c r="B103" s="76" t="s">
        <v>252</v>
      </c>
      <c r="C103" s="58">
        <v>170</v>
      </c>
      <c r="D103" s="58" t="s">
        <v>115</v>
      </c>
      <c r="E103" s="58" t="s">
        <v>40</v>
      </c>
      <c r="F103" s="58" t="s">
        <v>58</v>
      </c>
      <c r="G103" s="58">
        <v>1</v>
      </c>
      <c r="H103" s="57">
        <v>57</v>
      </c>
      <c r="I103" s="58"/>
      <c r="J103" s="52" t="str">
        <f>CONCATENATE("INSERT INTO `medical_vacancies` (`id`, `keyOrganization`, `job`, `division`, `bet`, `measures`) VALUES (NULL, ","'",D103,"', '",E103,"', ","'",F103,"', ","'",G103,"', ","'",I103,"');")</f>
        <v>INSERT INTO `medical_vacancies` (`id`, `keyOrganization`, `job`, `division`, `bet`, `measures`) VALUES (NULL, 'elets-stom-policlinica', 'врач-стоматолог детский', 'поликлиника', '1', '');</v>
      </c>
      <c r="K103" s="53" t="s">
        <v>149</v>
      </c>
      <c r="L103" s="54" t="s">
        <v>150</v>
      </c>
      <c r="M103" s="52" t="str">
        <f t="shared" si="4"/>
        <v>&lt;div id='entry'&gt;&lt;/div&gt;
&lt;link rel='stylesheet' href='http://h90428dg.beget.tech/css/style_doctor.css'&gt;
&lt;script src='https://yastatic.net/s3/frontend/forms/_/embed.js'&gt;&lt;/script&gt;
&lt;script src='http://h90428dg.beget.tech/js/POST_Request.js'&gt;&lt;/script&gt;
&lt;script&gt;let data = display('elets-stom-policlinica');&lt;/script&gt;</v>
      </c>
      <c r="N103" s="4"/>
      <c r="O103" s="4"/>
      <c r="P103" s="4"/>
      <c r="Q103" s="4"/>
      <c r="R103" s="4"/>
      <c r="S103" s="4"/>
      <c r="T103" s="4"/>
      <c r="U103" s="4"/>
      <c r="V103" s="4"/>
      <c r="W103" s="4"/>
      <c r="X103" s="4"/>
      <c r="Y103" s="4"/>
      <c r="Z103" s="4"/>
      <c r="AA103" s="4"/>
      <c r="AB103" s="4"/>
      <c r="AC103" s="4"/>
      <c r="AD103" s="4"/>
      <c r="AE103" s="4"/>
      <c r="AF103" s="4"/>
      <c r="AG103" s="4"/>
      <c r="AH103" s="4"/>
      <c r="AI103" s="4"/>
      <c r="AJ103" s="4"/>
      <c r="AK103" s="4"/>
      <c r="AL103" s="4"/>
      <c r="AM103" s="4"/>
      <c r="AN103" s="4"/>
      <c r="AO103" s="4"/>
      <c r="AP103" s="4"/>
      <c r="AQ103" s="4"/>
      <c r="AR103" s="4"/>
      <c r="AS103" s="4"/>
      <c r="AT103" s="4"/>
      <c r="AU103" s="4"/>
      <c r="AV103" s="4"/>
      <c r="AW103" s="4"/>
      <c r="AX103" s="4"/>
      <c r="AY103" s="4"/>
      <c r="AZ103" s="4"/>
      <c r="BA103" s="4"/>
      <c r="BB103" s="4"/>
      <c r="BC103" s="4"/>
      <c r="BD103" s="4"/>
      <c r="BE103" s="4"/>
      <c r="BF103" s="4"/>
      <c r="BG103" s="4"/>
      <c r="BH103" s="4"/>
      <c r="BI103" s="4"/>
      <c r="BJ103" s="4"/>
      <c r="BK103" s="4"/>
      <c r="BL103" s="4"/>
      <c r="BM103" s="4"/>
      <c r="BN103" s="4"/>
      <c r="BO103" s="4"/>
      <c r="BP103" s="4"/>
      <c r="BQ103" s="4"/>
      <c r="BR103" s="4"/>
      <c r="BS103" s="4"/>
      <c r="BT103" s="4"/>
      <c r="BU103" s="4"/>
      <c r="BV103" s="4"/>
      <c r="BW103" s="4"/>
      <c r="BX103" s="4"/>
      <c r="BY103" s="4"/>
      <c r="BZ103" s="4"/>
      <c r="CA103" s="4"/>
      <c r="CB103" s="4"/>
      <c r="CC103" s="4"/>
      <c r="CD103" s="4"/>
      <c r="CE103" s="4"/>
      <c r="CF103" s="4"/>
      <c r="CG103" s="4"/>
      <c r="CH103" s="4"/>
      <c r="CI103" s="4"/>
      <c r="CJ103" s="4"/>
      <c r="CK103" s="4"/>
      <c r="CL103" s="4"/>
      <c r="CM103" s="4"/>
      <c r="CN103" s="4"/>
      <c r="CO103" s="4"/>
      <c r="CP103" s="4"/>
      <c r="CQ103" s="4"/>
      <c r="CR103" s="4"/>
      <c r="CS103" s="4"/>
      <c r="CT103" s="4"/>
      <c r="CU103" s="4"/>
      <c r="CV103" s="4"/>
      <c r="CW103" s="4"/>
      <c r="CX103" s="4"/>
      <c r="CY103" s="4"/>
      <c r="CZ103" s="4"/>
      <c r="DA103" s="4"/>
      <c r="DB103" s="4"/>
      <c r="DC103" s="4"/>
      <c r="DD103" s="4"/>
      <c r="DE103" s="4"/>
      <c r="DF103" s="4"/>
      <c r="DG103" s="4"/>
      <c r="DH103" s="4"/>
      <c r="DI103" s="4"/>
      <c r="DJ103" s="4"/>
      <c r="DK103" s="4"/>
      <c r="DL103" s="4"/>
      <c r="DM103" s="4"/>
      <c r="DN103" s="4"/>
      <c r="DO103" s="4"/>
      <c r="DP103" s="4"/>
      <c r="DQ103" s="4"/>
      <c r="DR103" s="4"/>
      <c r="DS103" s="4"/>
      <c r="DT103" s="4"/>
      <c r="DU103" s="4"/>
      <c r="DV103" s="4"/>
      <c r="DW103" s="4"/>
      <c r="DX103" s="4"/>
      <c r="DY103" s="4"/>
      <c r="DZ103" s="4"/>
      <c r="EA103" s="4"/>
      <c r="EB103" s="4"/>
      <c r="EC103" s="4"/>
      <c r="ED103" s="4"/>
      <c r="EE103" s="4"/>
      <c r="EF103" s="4"/>
      <c r="EG103" s="4"/>
      <c r="EH103" s="4"/>
      <c r="EI103" s="4"/>
      <c r="EJ103" s="4"/>
      <c r="EK103" s="4"/>
      <c r="EL103" s="4"/>
      <c r="EM103" s="4"/>
      <c r="EN103" s="4"/>
      <c r="EO103" s="4"/>
      <c r="EP103" s="4"/>
      <c r="EQ103" s="4"/>
      <c r="ER103" s="4"/>
      <c r="ES103" s="4"/>
    </row>
    <row r="104" spans="1:149" s="51" customFormat="1" ht="19.5" customHeight="1" x14ac:dyDescent="0.2">
      <c r="A104" s="76"/>
      <c r="B104" s="76"/>
      <c r="C104" s="58">
        <v>172</v>
      </c>
      <c r="D104" s="58" t="s">
        <v>115</v>
      </c>
      <c r="E104" s="58" t="s">
        <v>48</v>
      </c>
      <c r="F104" s="58" t="s">
        <v>58</v>
      </c>
      <c r="G104" s="58">
        <v>1</v>
      </c>
      <c r="H104" s="57">
        <v>57</v>
      </c>
      <c r="I104" s="58"/>
      <c r="J104" s="52" t="str">
        <f>CONCATENATE("INSERT INTO `medical_vacancies` (`id`, `keyOrganization`, `job`, `division`, `bet`, `measures`) VALUES (NULL, ","'",D104,"', '",E104,"', ","'",F104,"', ","'",G104,"', ","'",I104,"');")</f>
        <v>INSERT INTO `medical_vacancies` (`id`, `keyOrganization`, `job`, `division`, `bet`, `measures`) VALUES (NULL, 'elets-stom-policlinica', 'врач-ортодонт', 'поликлиника', '1', '');</v>
      </c>
      <c r="K104" s="53" t="s">
        <v>149</v>
      </c>
      <c r="L104" s="54" t="s">
        <v>150</v>
      </c>
      <c r="M104" s="52" t="str">
        <f t="shared" si="4"/>
        <v>&lt;div id='entry'&gt;&lt;/div&gt;
&lt;link rel='stylesheet' href='http://h90428dg.beget.tech/css/style_doctor.css'&gt;
&lt;script src='https://yastatic.net/s3/frontend/forms/_/embed.js'&gt;&lt;/script&gt;
&lt;script src='http://h90428dg.beget.tech/js/POST_Request.js'&gt;&lt;/script&gt;
&lt;script&gt;let data = display('elets-stom-policlinica');&lt;/script&gt;</v>
      </c>
      <c r="N104" s="4"/>
      <c r="O104" s="4"/>
      <c r="P104" s="4"/>
      <c r="Q104" s="4"/>
      <c r="R104" s="4"/>
      <c r="S104" s="4"/>
      <c r="T104" s="4"/>
      <c r="U104" s="4"/>
      <c r="V104" s="4"/>
      <c r="W104" s="4"/>
      <c r="X104" s="4"/>
      <c r="Y104" s="4"/>
      <c r="Z104" s="4"/>
      <c r="AA104" s="4"/>
      <c r="AB104" s="4"/>
      <c r="AC104" s="4"/>
      <c r="AD104" s="4"/>
      <c r="AE104" s="4"/>
      <c r="AF104" s="4"/>
      <c r="AG104" s="4"/>
      <c r="AH104" s="4"/>
      <c r="AI104" s="4"/>
      <c r="AJ104" s="4"/>
      <c r="AK104" s="4"/>
      <c r="AL104" s="4"/>
      <c r="AM104" s="4"/>
      <c r="AN104" s="4"/>
      <c r="AO104" s="4"/>
      <c r="AP104" s="4"/>
      <c r="AQ104" s="4"/>
      <c r="AR104" s="4"/>
      <c r="AS104" s="4"/>
      <c r="AT104" s="4"/>
      <c r="AU104" s="4"/>
      <c r="AV104" s="4"/>
      <c r="AW104" s="4"/>
      <c r="AX104" s="4"/>
      <c r="AY104" s="4"/>
      <c r="AZ104" s="4"/>
      <c r="BA104" s="4"/>
      <c r="BB104" s="4"/>
      <c r="BC104" s="4"/>
      <c r="BD104" s="4"/>
      <c r="BE104" s="4"/>
      <c r="BF104" s="4"/>
      <c r="BG104" s="4"/>
      <c r="BH104" s="4"/>
      <c r="BI104" s="4"/>
      <c r="BJ104" s="4"/>
      <c r="BK104" s="4"/>
      <c r="BL104" s="4"/>
      <c r="BM104" s="4"/>
      <c r="BN104" s="4"/>
      <c r="BO104" s="4"/>
      <c r="BP104" s="4"/>
      <c r="BQ104" s="4"/>
      <c r="BR104" s="4"/>
      <c r="BS104" s="4"/>
      <c r="BT104" s="4"/>
      <c r="BU104" s="4"/>
      <c r="BV104" s="4"/>
      <c r="BW104" s="4"/>
      <c r="BX104" s="4"/>
      <c r="BY104" s="4"/>
      <c r="BZ104" s="4"/>
      <c r="CA104" s="4"/>
      <c r="CB104" s="4"/>
      <c r="CC104" s="4"/>
      <c r="CD104" s="4"/>
      <c r="CE104" s="4"/>
      <c r="CF104" s="4"/>
      <c r="CG104" s="4"/>
      <c r="CH104" s="4"/>
      <c r="CI104" s="4"/>
      <c r="CJ104" s="4"/>
      <c r="CK104" s="4"/>
      <c r="CL104" s="4"/>
      <c r="CM104" s="4"/>
      <c r="CN104" s="4"/>
      <c r="CO104" s="4"/>
      <c r="CP104" s="4"/>
      <c r="CQ104" s="4"/>
      <c r="CR104" s="4"/>
      <c r="CS104" s="4"/>
      <c r="CT104" s="4"/>
      <c r="CU104" s="4"/>
      <c r="CV104" s="4"/>
      <c r="CW104" s="4"/>
      <c r="CX104" s="4"/>
      <c r="CY104" s="4"/>
      <c r="CZ104" s="4"/>
      <c r="DA104" s="4"/>
      <c r="DB104" s="4"/>
      <c r="DC104" s="4"/>
      <c r="DD104" s="4"/>
      <c r="DE104" s="4"/>
      <c r="DF104" s="4"/>
      <c r="DG104" s="4"/>
      <c r="DH104" s="4"/>
      <c r="DI104" s="4"/>
      <c r="DJ104" s="4"/>
      <c r="DK104" s="4"/>
      <c r="DL104" s="4"/>
      <c r="DM104" s="4"/>
      <c r="DN104" s="4"/>
      <c r="DO104" s="4"/>
      <c r="DP104" s="4"/>
      <c r="DQ104" s="4"/>
      <c r="DR104" s="4"/>
      <c r="DS104" s="4"/>
      <c r="DT104" s="4"/>
      <c r="DU104" s="4"/>
      <c r="DV104" s="4"/>
      <c r="DW104" s="4"/>
      <c r="DX104" s="4"/>
      <c r="DY104" s="4"/>
      <c r="DZ104" s="4"/>
      <c r="EA104" s="4"/>
      <c r="EB104" s="4"/>
      <c r="EC104" s="4"/>
      <c r="ED104" s="4"/>
      <c r="EE104" s="4"/>
      <c r="EF104" s="4"/>
      <c r="EG104" s="4"/>
      <c r="EH104" s="4"/>
      <c r="EI104" s="4"/>
      <c r="EJ104" s="4"/>
      <c r="EK104" s="4"/>
      <c r="EL104" s="4"/>
      <c r="EM104" s="4"/>
      <c r="EN104" s="4"/>
      <c r="EO104" s="4"/>
      <c r="EP104" s="4"/>
      <c r="EQ104" s="4"/>
      <c r="ER104" s="4"/>
      <c r="ES104" s="4"/>
    </row>
    <row r="105" spans="1:149" s="51" customFormat="1" ht="56.25" customHeight="1" x14ac:dyDescent="0.2">
      <c r="A105" s="76"/>
      <c r="B105" s="76"/>
      <c r="C105" s="58">
        <v>173</v>
      </c>
      <c r="D105" s="58" t="s">
        <v>115</v>
      </c>
      <c r="E105" s="58" t="s">
        <v>37</v>
      </c>
      <c r="F105" s="58" t="s">
        <v>58</v>
      </c>
      <c r="G105" s="58">
        <v>1</v>
      </c>
      <c r="H105" s="57">
        <v>57</v>
      </c>
      <c r="I105" s="58"/>
      <c r="J105" s="52" t="str">
        <f>CONCATENATE("INSERT INTO `medical_vacancies` (`id`, `keyOrganization`, `job`, `division`, `bet`, `measures`) VALUES (NULL, ","'",D105,"', '",E105,"', ","'",F105,"', ","'",G105,"', ","'",I105,"');")</f>
        <v>INSERT INTO `medical_vacancies` (`id`, `keyOrganization`, `job`, `division`, `bet`, `measures`) VALUES (NULL, 'elets-stom-policlinica', 'врач-стоматолог-терапевт', 'поликлиника', '1', '');</v>
      </c>
      <c r="K105" s="53" t="s">
        <v>149</v>
      </c>
      <c r="L105" s="54" t="s">
        <v>150</v>
      </c>
      <c r="M105" s="52" t="str">
        <f t="shared" si="4"/>
        <v>&lt;div id='entry'&gt;&lt;/div&gt;
&lt;link rel='stylesheet' href='http://h90428dg.beget.tech/css/style_doctor.css'&gt;
&lt;script src='https://yastatic.net/s3/frontend/forms/_/embed.js'&gt;&lt;/script&gt;
&lt;script src='http://h90428dg.beget.tech/js/POST_Request.js'&gt;&lt;/script&gt;
&lt;script&gt;let data = display('elets-stom-policlinica');&lt;/script&gt;</v>
      </c>
      <c r="N105" s="4"/>
      <c r="O105" s="4"/>
      <c r="P105" s="4"/>
      <c r="Q105" s="4"/>
      <c r="R105" s="4"/>
      <c r="S105" s="4"/>
      <c r="T105" s="4"/>
      <c r="U105" s="4"/>
      <c r="V105" s="4"/>
      <c r="W105" s="4"/>
      <c r="X105" s="4"/>
      <c r="Y105" s="4"/>
      <c r="Z105" s="4"/>
      <c r="AA105" s="4"/>
      <c r="AB105" s="4"/>
      <c r="AC105" s="4"/>
      <c r="AD105" s="4"/>
      <c r="AE105" s="4"/>
      <c r="AF105" s="4"/>
      <c r="AG105" s="4"/>
      <c r="AH105" s="4"/>
      <c r="AI105" s="4"/>
      <c r="AJ105" s="4"/>
      <c r="AK105" s="4"/>
      <c r="AL105" s="4"/>
      <c r="AM105" s="4"/>
      <c r="AN105" s="4"/>
      <c r="AO105" s="4"/>
      <c r="AP105" s="4"/>
      <c r="AQ105" s="4"/>
      <c r="AR105" s="4"/>
      <c r="AS105" s="4"/>
      <c r="AT105" s="4"/>
      <c r="AU105" s="4"/>
      <c r="AV105" s="4"/>
      <c r="AW105" s="4"/>
      <c r="AX105" s="4"/>
      <c r="AY105" s="4"/>
      <c r="AZ105" s="4"/>
      <c r="BA105" s="4"/>
      <c r="BB105" s="4"/>
      <c r="BC105" s="4"/>
      <c r="BD105" s="4"/>
      <c r="BE105" s="4"/>
      <c r="BF105" s="4"/>
      <c r="BG105" s="4"/>
      <c r="BH105" s="4"/>
      <c r="BI105" s="4"/>
      <c r="BJ105" s="4"/>
      <c r="BK105" s="4"/>
      <c r="BL105" s="4"/>
      <c r="BM105" s="4"/>
      <c r="BN105" s="4"/>
      <c r="BO105" s="4"/>
      <c r="BP105" s="4"/>
      <c r="BQ105" s="4"/>
      <c r="BR105" s="4"/>
      <c r="BS105" s="4"/>
      <c r="BT105" s="4"/>
      <c r="BU105" s="4"/>
      <c r="BV105" s="4"/>
      <c r="BW105" s="4"/>
      <c r="BX105" s="4"/>
      <c r="BY105" s="4"/>
      <c r="BZ105" s="4"/>
      <c r="CA105" s="4"/>
      <c r="CB105" s="4"/>
      <c r="CC105" s="4"/>
      <c r="CD105" s="4"/>
      <c r="CE105" s="4"/>
      <c r="CF105" s="4"/>
      <c r="CG105" s="4"/>
      <c r="CH105" s="4"/>
      <c r="CI105" s="4"/>
      <c r="CJ105" s="4"/>
      <c r="CK105" s="4"/>
      <c r="CL105" s="4"/>
      <c r="CM105" s="4"/>
      <c r="CN105" s="4"/>
      <c r="CO105" s="4"/>
      <c r="CP105" s="4"/>
      <c r="CQ105" s="4"/>
      <c r="CR105" s="4"/>
      <c r="CS105" s="4"/>
      <c r="CT105" s="4"/>
      <c r="CU105" s="4"/>
      <c r="CV105" s="4"/>
      <c r="CW105" s="4"/>
      <c r="CX105" s="4"/>
      <c r="CY105" s="4"/>
      <c r="CZ105" s="4"/>
      <c r="DA105" s="4"/>
      <c r="DB105" s="4"/>
      <c r="DC105" s="4"/>
      <c r="DD105" s="4"/>
      <c r="DE105" s="4"/>
      <c r="DF105" s="4"/>
      <c r="DG105" s="4"/>
      <c r="DH105" s="4"/>
      <c r="DI105" s="4"/>
      <c r="DJ105" s="4"/>
      <c r="DK105" s="4"/>
      <c r="DL105" s="4"/>
      <c r="DM105" s="4"/>
      <c r="DN105" s="4"/>
      <c r="DO105" s="4"/>
      <c r="DP105" s="4"/>
      <c r="DQ105" s="4"/>
      <c r="DR105" s="4"/>
      <c r="DS105" s="4"/>
      <c r="DT105" s="4"/>
      <c r="DU105" s="4"/>
      <c r="DV105" s="4"/>
      <c r="DW105" s="4"/>
      <c r="DX105" s="4"/>
      <c r="DY105" s="4"/>
      <c r="DZ105" s="4"/>
      <c r="EA105" s="4"/>
      <c r="EB105" s="4"/>
      <c r="EC105" s="4"/>
      <c r="ED105" s="4"/>
      <c r="EE105" s="4"/>
      <c r="EF105" s="4"/>
      <c r="EG105" s="4"/>
      <c r="EH105" s="4"/>
      <c r="EI105" s="4"/>
      <c r="EJ105" s="4"/>
      <c r="EK105" s="4"/>
      <c r="EL105" s="4"/>
      <c r="EM105" s="4"/>
      <c r="EN105" s="4"/>
      <c r="EO105" s="4"/>
      <c r="EP105" s="4"/>
      <c r="EQ105" s="4"/>
      <c r="ER105" s="4"/>
      <c r="ES105" s="4"/>
    </row>
    <row r="106" spans="1:149" s="51" customFormat="1" ht="19.5" customHeight="1" x14ac:dyDescent="0.2">
      <c r="A106" s="76">
        <v>13</v>
      </c>
      <c r="B106" s="76" t="s">
        <v>70</v>
      </c>
      <c r="C106" s="58">
        <v>190</v>
      </c>
      <c r="D106" s="58" t="s">
        <v>116</v>
      </c>
      <c r="E106" s="58" t="s">
        <v>34</v>
      </c>
      <c r="F106" s="58" t="s">
        <v>58</v>
      </c>
      <c r="G106" s="58">
        <v>1</v>
      </c>
      <c r="H106" s="57">
        <v>54.04</v>
      </c>
      <c r="I106" s="58" t="s">
        <v>292</v>
      </c>
      <c r="J106" s="52" t="str">
        <f t="shared" ref="J106:J112" si="5">CONCATENATE("INSERT INTO `medical_vacancies` (`id`, `keyOrganization`, `job`, `division`, `bet`, `measures`) VALUES (NULL, ","'",D106,"', '",E106,"', ","'",F106,"', ","'",G106,"', ","'",I106,"');")</f>
        <v>INSERT INTO `medical_vacancies` (`id`, `keyOrganization`, `job`, `division`, `bet`, `measures`) VALUES (NULL, 'gryazy-crb', 'врач-педиатр участковый ', 'поликлиника', '1', 'предусмотрена социальная выплата на приобретение или строительство жилья, для докторов медицинских наук выплата 5 млн.руб., ежемесячная денежная компенсация за наем (поднаем) жилых помещений');</v>
      </c>
      <c r="K106" s="53" t="s">
        <v>149</v>
      </c>
      <c r="L106" s="54" t="s">
        <v>150</v>
      </c>
      <c r="M106" s="52" t="str">
        <f t="shared" si="4"/>
        <v>&lt;div id='entry'&gt;&lt;/div&gt;
&lt;link rel='stylesheet' href='http://h90428dg.beget.tech/css/style_doctor.css'&gt;
&lt;script src='https://yastatic.net/s3/frontend/forms/_/embed.js'&gt;&lt;/script&gt;
&lt;script src='http://h90428dg.beget.tech/js/POST_Request.js'&gt;&lt;/script&gt;
&lt;script&gt;let data = display('gryazy-crb');&lt;/script&gt;</v>
      </c>
      <c r="N106" s="4"/>
      <c r="O106" s="4"/>
      <c r="P106" s="4"/>
      <c r="Q106" s="4"/>
      <c r="R106" s="4"/>
      <c r="S106" s="4"/>
      <c r="T106" s="4"/>
      <c r="U106" s="4"/>
      <c r="V106" s="4"/>
      <c r="W106" s="4"/>
      <c r="X106" s="4"/>
      <c r="Y106" s="4"/>
      <c r="Z106" s="4"/>
      <c r="AA106" s="4"/>
      <c r="AB106" s="4"/>
      <c r="AC106" s="4"/>
      <c r="AD106" s="4"/>
      <c r="AE106" s="4"/>
      <c r="AF106" s="4"/>
      <c r="AG106" s="4"/>
      <c r="AH106" s="4"/>
      <c r="AI106" s="4"/>
      <c r="AJ106" s="4"/>
      <c r="AK106" s="4"/>
      <c r="AL106" s="4"/>
      <c r="AM106" s="4"/>
      <c r="AN106" s="4"/>
      <c r="AO106" s="4"/>
      <c r="AP106" s="4"/>
      <c r="AQ106" s="4"/>
      <c r="AR106" s="4"/>
      <c r="AS106" s="4"/>
      <c r="AT106" s="4"/>
      <c r="AU106" s="4"/>
      <c r="AV106" s="4"/>
      <c r="AW106" s="4"/>
      <c r="AX106" s="4"/>
      <c r="AY106" s="4"/>
      <c r="AZ106" s="4"/>
      <c r="BA106" s="4"/>
      <c r="BB106" s="4"/>
      <c r="BC106" s="4"/>
      <c r="BD106" s="4"/>
      <c r="BE106" s="4"/>
      <c r="BF106" s="4"/>
      <c r="BG106" s="4"/>
      <c r="BH106" s="4"/>
      <c r="BI106" s="4"/>
      <c r="BJ106" s="4"/>
      <c r="BK106" s="4"/>
      <c r="BL106" s="4"/>
      <c r="BM106" s="4"/>
      <c r="BN106" s="4"/>
      <c r="BO106" s="4"/>
      <c r="BP106" s="4"/>
      <c r="BQ106" s="4"/>
      <c r="BR106" s="4"/>
      <c r="BS106" s="4"/>
      <c r="BT106" s="4"/>
      <c r="BU106" s="4"/>
      <c r="BV106" s="4"/>
      <c r="BW106" s="4"/>
      <c r="BX106" s="4"/>
      <c r="BY106" s="4"/>
      <c r="BZ106" s="4"/>
      <c r="CA106" s="4"/>
      <c r="CB106" s="4"/>
      <c r="CC106" s="4"/>
      <c r="CD106" s="4"/>
      <c r="CE106" s="4"/>
      <c r="CF106" s="4"/>
      <c r="CG106" s="4"/>
      <c r="CH106" s="4"/>
      <c r="CI106" s="4"/>
      <c r="CJ106" s="4"/>
      <c r="CK106" s="4"/>
      <c r="CL106" s="4"/>
      <c r="CM106" s="4"/>
      <c r="CN106" s="4"/>
      <c r="CO106" s="4"/>
      <c r="CP106" s="4"/>
      <c r="CQ106" s="4"/>
      <c r="CR106" s="4"/>
      <c r="CS106" s="4"/>
      <c r="CT106" s="4"/>
      <c r="CU106" s="4"/>
      <c r="CV106" s="4"/>
      <c r="CW106" s="4"/>
      <c r="CX106" s="4"/>
      <c r="CY106" s="4"/>
      <c r="CZ106" s="4"/>
      <c r="DA106" s="4"/>
      <c r="DB106" s="4"/>
      <c r="DC106" s="4"/>
      <c r="DD106" s="4"/>
      <c r="DE106" s="4"/>
      <c r="DF106" s="4"/>
      <c r="DG106" s="4"/>
      <c r="DH106" s="4"/>
      <c r="DI106" s="4"/>
      <c r="DJ106" s="4"/>
      <c r="DK106" s="4"/>
      <c r="DL106" s="4"/>
      <c r="DM106" s="4"/>
      <c r="DN106" s="4"/>
      <c r="DO106" s="4"/>
      <c r="DP106" s="4"/>
      <c r="DQ106" s="4"/>
      <c r="DR106" s="4"/>
      <c r="DS106" s="4"/>
      <c r="DT106" s="4"/>
      <c r="DU106" s="4"/>
      <c r="DV106" s="4"/>
      <c r="DW106" s="4"/>
      <c r="DX106" s="4"/>
      <c r="DY106" s="4"/>
      <c r="DZ106" s="4"/>
      <c r="EA106" s="4"/>
      <c r="EB106" s="4"/>
      <c r="EC106" s="4"/>
      <c r="ED106" s="4"/>
      <c r="EE106" s="4"/>
      <c r="EF106" s="4"/>
      <c r="EG106" s="4"/>
      <c r="EH106" s="4"/>
      <c r="EI106" s="4"/>
      <c r="EJ106" s="4"/>
      <c r="EK106" s="4"/>
      <c r="EL106" s="4"/>
      <c r="EM106" s="4"/>
      <c r="EN106" s="4"/>
      <c r="EO106" s="4"/>
      <c r="EP106" s="4"/>
      <c r="EQ106" s="4"/>
      <c r="ER106" s="4"/>
      <c r="ES106" s="4"/>
    </row>
    <row r="107" spans="1:149" s="51" customFormat="1" ht="19.5" customHeight="1" x14ac:dyDescent="0.2">
      <c r="A107" s="76"/>
      <c r="B107" s="76"/>
      <c r="C107" s="58">
        <v>191</v>
      </c>
      <c r="D107" s="58" t="s">
        <v>116</v>
      </c>
      <c r="E107" s="58" t="s">
        <v>35</v>
      </c>
      <c r="F107" s="58" t="s">
        <v>58</v>
      </c>
      <c r="G107" s="58">
        <v>2</v>
      </c>
      <c r="H107" s="57">
        <v>54.04</v>
      </c>
      <c r="I107" s="58" t="s">
        <v>292</v>
      </c>
      <c r="J107" s="52" t="str">
        <f t="shared" si="5"/>
        <v>INSERT INTO `medical_vacancies` (`id`, `keyOrganization`, `job`, `division`, `bet`, `measures`) VALUES (NULL, 'gryazy-crb', 'врач-терапевт  участковый ', 'поликлиника', '2', 'предусмотрена социальная выплата на приобретение или строительство жилья, для докторов медицинских наук выплата 5 млн.руб., ежемесячная денежная компенсация за наем (поднаем) жилых помещений');</v>
      </c>
      <c r="K107" s="53" t="s">
        <v>149</v>
      </c>
      <c r="L107" s="54" t="s">
        <v>150</v>
      </c>
      <c r="M107" s="52" t="str">
        <f t="shared" ref="M107:M130" si="6">CONCATENATE(K107,D107,L107)</f>
        <v>&lt;div id='entry'&gt;&lt;/div&gt;
&lt;link rel='stylesheet' href='http://h90428dg.beget.tech/css/style_doctor.css'&gt;
&lt;script src='https://yastatic.net/s3/frontend/forms/_/embed.js'&gt;&lt;/script&gt;
&lt;script src='http://h90428dg.beget.tech/js/POST_Request.js'&gt;&lt;/script&gt;
&lt;script&gt;let data = display('gryazy-crb');&lt;/script&gt;</v>
      </c>
      <c r="N107" s="4"/>
      <c r="O107" s="4"/>
      <c r="P107" s="4"/>
      <c r="Q107" s="4"/>
      <c r="R107" s="4"/>
      <c r="S107" s="4"/>
      <c r="T107" s="4"/>
      <c r="U107" s="4"/>
      <c r="V107" s="4"/>
      <c r="W107" s="4"/>
      <c r="X107" s="4"/>
      <c r="Y107" s="4"/>
      <c r="Z107" s="4"/>
      <c r="AA107" s="4"/>
      <c r="AB107" s="4"/>
      <c r="AC107" s="4"/>
      <c r="AD107" s="4"/>
      <c r="AE107" s="4"/>
      <c r="AF107" s="4"/>
      <c r="AG107" s="4"/>
      <c r="AH107" s="4"/>
      <c r="AI107" s="4"/>
      <c r="AJ107" s="4"/>
      <c r="AK107" s="4"/>
      <c r="AL107" s="4"/>
      <c r="AM107" s="4"/>
      <c r="AN107" s="4"/>
      <c r="AO107" s="4"/>
      <c r="AP107" s="4"/>
      <c r="AQ107" s="4"/>
      <c r="AR107" s="4"/>
      <c r="AS107" s="4"/>
      <c r="AT107" s="4"/>
      <c r="AU107" s="4"/>
      <c r="AV107" s="4"/>
      <c r="AW107" s="4"/>
      <c r="AX107" s="4"/>
      <c r="AY107" s="4"/>
      <c r="AZ107" s="4"/>
      <c r="BA107" s="4"/>
      <c r="BB107" s="4"/>
      <c r="BC107" s="4"/>
      <c r="BD107" s="4"/>
      <c r="BE107" s="4"/>
      <c r="BF107" s="4"/>
      <c r="BG107" s="4"/>
      <c r="BH107" s="4"/>
      <c r="BI107" s="4"/>
      <c r="BJ107" s="4"/>
      <c r="BK107" s="4"/>
      <c r="BL107" s="4"/>
      <c r="BM107" s="4"/>
      <c r="BN107" s="4"/>
      <c r="BO107" s="4"/>
      <c r="BP107" s="4"/>
      <c r="BQ107" s="4"/>
      <c r="BR107" s="4"/>
      <c r="BS107" s="4"/>
      <c r="BT107" s="4"/>
      <c r="BU107" s="4"/>
      <c r="BV107" s="4"/>
      <c r="BW107" s="4"/>
      <c r="BX107" s="4"/>
      <c r="BY107" s="4"/>
      <c r="BZ107" s="4"/>
      <c r="CA107" s="4"/>
      <c r="CB107" s="4"/>
      <c r="CC107" s="4"/>
      <c r="CD107" s="4"/>
      <c r="CE107" s="4"/>
      <c r="CF107" s="4"/>
      <c r="CG107" s="4"/>
      <c r="CH107" s="4"/>
      <c r="CI107" s="4"/>
      <c r="CJ107" s="4"/>
      <c r="CK107" s="4"/>
      <c r="CL107" s="4"/>
      <c r="CM107" s="4"/>
      <c r="CN107" s="4"/>
      <c r="CO107" s="4"/>
      <c r="CP107" s="4"/>
      <c r="CQ107" s="4"/>
      <c r="CR107" s="4"/>
      <c r="CS107" s="4"/>
      <c r="CT107" s="4"/>
      <c r="CU107" s="4"/>
      <c r="CV107" s="4"/>
      <c r="CW107" s="4"/>
      <c r="CX107" s="4"/>
      <c r="CY107" s="4"/>
      <c r="CZ107" s="4"/>
      <c r="DA107" s="4"/>
      <c r="DB107" s="4"/>
      <c r="DC107" s="4"/>
      <c r="DD107" s="4"/>
      <c r="DE107" s="4"/>
      <c r="DF107" s="4"/>
      <c r="DG107" s="4"/>
      <c r="DH107" s="4"/>
      <c r="DI107" s="4"/>
      <c r="DJ107" s="4"/>
      <c r="DK107" s="4"/>
      <c r="DL107" s="4"/>
      <c r="DM107" s="4"/>
      <c r="DN107" s="4"/>
      <c r="DO107" s="4"/>
      <c r="DP107" s="4"/>
      <c r="DQ107" s="4"/>
      <c r="DR107" s="4"/>
      <c r="DS107" s="4"/>
      <c r="DT107" s="4"/>
      <c r="DU107" s="4"/>
      <c r="DV107" s="4"/>
      <c r="DW107" s="4"/>
      <c r="DX107" s="4"/>
      <c r="DY107" s="4"/>
      <c r="DZ107" s="4"/>
      <c r="EA107" s="4"/>
      <c r="EB107" s="4"/>
      <c r="EC107" s="4"/>
      <c r="ED107" s="4"/>
      <c r="EE107" s="4"/>
      <c r="EF107" s="4"/>
      <c r="EG107" s="4"/>
      <c r="EH107" s="4"/>
      <c r="EI107" s="4"/>
      <c r="EJ107" s="4"/>
      <c r="EK107" s="4"/>
      <c r="EL107" s="4"/>
      <c r="EM107" s="4"/>
      <c r="EN107" s="4"/>
      <c r="EO107" s="4"/>
      <c r="EP107" s="4"/>
      <c r="EQ107" s="4"/>
      <c r="ER107" s="4"/>
      <c r="ES107" s="4"/>
    </row>
    <row r="108" spans="1:149" s="51" customFormat="1" ht="19.5" customHeight="1" x14ac:dyDescent="0.2">
      <c r="A108" s="76"/>
      <c r="B108" s="76"/>
      <c r="C108" s="58">
        <v>193</v>
      </c>
      <c r="D108" s="58" t="s">
        <v>116</v>
      </c>
      <c r="E108" s="58" t="s">
        <v>26</v>
      </c>
      <c r="F108" s="58" t="s">
        <v>59</v>
      </c>
      <c r="G108" s="58">
        <v>1</v>
      </c>
      <c r="H108" s="57">
        <v>54.04</v>
      </c>
      <c r="I108" s="58" t="s">
        <v>292</v>
      </c>
      <c r="J108" s="52" t="str">
        <f t="shared" si="5"/>
        <v>INSERT INTO `medical_vacancies` (`id`, `keyOrganization`, `job`, `division`, `bet`, `measures`) VALUES (NULL, 'gryazy-crb', 'врач-терапевт', 'стационар', '1', 'предусмотрена социальная выплата на приобретение или строительство жилья, для докторов медицинских наук выплата 5 млн.руб., ежемесячная денежная компенсация за наем (поднаем) жилых помещений');</v>
      </c>
      <c r="K108" s="53" t="s">
        <v>149</v>
      </c>
      <c r="L108" s="54" t="s">
        <v>150</v>
      </c>
      <c r="M108" s="52" t="str">
        <f t="shared" si="6"/>
        <v>&lt;div id='entry'&gt;&lt;/div&gt;
&lt;link rel='stylesheet' href='http://h90428dg.beget.tech/css/style_doctor.css'&gt;
&lt;script src='https://yastatic.net/s3/frontend/forms/_/embed.js'&gt;&lt;/script&gt;
&lt;script src='http://h90428dg.beget.tech/js/POST_Request.js'&gt;&lt;/script&gt;
&lt;script&gt;let data = display('gryazy-crb');&lt;/script&gt;</v>
      </c>
      <c r="N108" s="4"/>
      <c r="O108" s="4"/>
      <c r="P108" s="4"/>
      <c r="Q108" s="4"/>
      <c r="R108" s="4"/>
      <c r="S108" s="4"/>
      <c r="T108" s="4"/>
      <c r="U108" s="4"/>
      <c r="V108" s="4"/>
      <c r="W108" s="4"/>
      <c r="X108" s="4"/>
      <c r="Y108" s="4"/>
      <c r="Z108" s="4"/>
      <c r="AA108" s="4"/>
      <c r="AB108" s="4"/>
      <c r="AC108" s="4"/>
      <c r="AD108" s="4"/>
      <c r="AE108" s="4"/>
      <c r="AF108" s="4"/>
      <c r="AG108" s="4"/>
      <c r="AH108" s="4"/>
      <c r="AI108" s="4"/>
      <c r="AJ108" s="4"/>
      <c r="AK108" s="4"/>
      <c r="AL108" s="4"/>
      <c r="AM108" s="4"/>
      <c r="AN108" s="4"/>
      <c r="AO108" s="4"/>
      <c r="AP108" s="4"/>
      <c r="AQ108" s="4"/>
      <c r="AR108" s="4"/>
      <c r="AS108" s="4"/>
      <c r="AT108" s="4"/>
      <c r="AU108" s="4"/>
      <c r="AV108" s="4"/>
      <c r="AW108" s="4"/>
      <c r="AX108" s="4"/>
      <c r="AY108" s="4"/>
      <c r="AZ108" s="4"/>
      <c r="BA108" s="4"/>
      <c r="BB108" s="4"/>
      <c r="BC108" s="4"/>
      <c r="BD108" s="4"/>
      <c r="BE108" s="4"/>
      <c r="BF108" s="4"/>
      <c r="BG108" s="4"/>
      <c r="BH108" s="4"/>
      <c r="BI108" s="4"/>
      <c r="BJ108" s="4"/>
      <c r="BK108" s="4"/>
      <c r="BL108" s="4"/>
      <c r="BM108" s="4"/>
      <c r="BN108" s="4"/>
      <c r="BO108" s="4"/>
      <c r="BP108" s="4"/>
      <c r="BQ108" s="4"/>
      <c r="BR108" s="4"/>
      <c r="BS108" s="4"/>
      <c r="BT108" s="4"/>
      <c r="BU108" s="4"/>
      <c r="BV108" s="4"/>
      <c r="BW108" s="4"/>
      <c r="BX108" s="4"/>
      <c r="BY108" s="4"/>
      <c r="BZ108" s="4"/>
      <c r="CA108" s="4"/>
      <c r="CB108" s="4"/>
      <c r="CC108" s="4"/>
      <c r="CD108" s="4"/>
      <c r="CE108" s="4"/>
      <c r="CF108" s="4"/>
      <c r="CG108" s="4"/>
      <c r="CH108" s="4"/>
      <c r="CI108" s="4"/>
      <c r="CJ108" s="4"/>
      <c r="CK108" s="4"/>
      <c r="CL108" s="4"/>
      <c r="CM108" s="4"/>
      <c r="CN108" s="4"/>
      <c r="CO108" s="4"/>
      <c r="CP108" s="4"/>
      <c r="CQ108" s="4"/>
      <c r="CR108" s="4"/>
      <c r="CS108" s="4"/>
      <c r="CT108" s="4"/>
      <c r="CU108" s="4"/>
      <c r="CV108" s="4"/>
      <c r="CW108" s="4"/>
      <c r="CX108" s="4"/>
      <c r="CY108" s="4"/>
      <c r="CZ108" s="4"/>
      <c r="DA108" s="4"/>
      <c r="DB108" s="4"/>
      <c r="DC108" s="4"/>
      <c r="DD108" s="4"/>
      <c r="DE108" s="4"/>
      <c r="DF108" s="4"/>
      <c r="DG108" s="4"/>
      <c r="DH108" s="4"/>
      <c r="DI108" s="4"/>
      <c r="DJ108" s="4"/>
      <c r="DK108" s="4"/>
      <c r="DL108" s="4"/>
      <c r="DM108" s="4"/>
      <c r="DN108" s="4"/>
      <c r="DO108" s="4"/>
      <c r="DP108" s="4"/>
      <c r="DQ108" s="4"/>
      <c r="DR108" s="4"/>
      <c r="DS108" s="4"/>
      <c r="DT108" s="4"/>
      <c r="DU108" s="4"/>
      <c r="DV108" s="4"/>
      <c r="DW108" s="4"/>
      <c r="DX108" s="4"/>
      <c r="DY108" s="4"/>
      <c r="DZ108" s="4"/>
      <c r="EA108" s="4"/>
      <c r="EB108" s="4"/>
      <c r="EC108" s="4"/>
      <c r="ED108" s="4"/>
      <c r="EE108" s="4"/>
      <c r="EF108" s="4"/>
      <c r="EG108" s="4"/>
      <c r="EH108" s="4"/>
      <c r="EI108" s="4"/>
      <c r="EJ108" s="4"/>
      <c r="EK108" s="4"/>
      <c r="EL108" s="4"/>
      <c r="EM108" s="4"/>
      <c r="EN108" s="4"/>
      <c r="EO108" s="4"/>
      <c r="EP108" s="4"/>
      <c r="EQ108" s="4"/>
      <c r="ER108" s="4"/>
      <c r="ES108" s="4"/>
    </row>
    <row r="109" spans="1:149" s="51" customFormat="1" ht="19.5" customHeight="1" x14ac:dyDescent="0.2">
      <c r="A109" s="76"/>
      <c r="B109" s="76"/>
      <c r="C109" s="58">
        <v>194</v>
      </c>
      <c r="D109" s="58" t="s">
        <v>116</v>
      </c>
      <c r="E109" s="58" t="s">
        <v>47</v>
      </c>
      <c r="F109" s="58" t="s">
        <v>274</v>
      </c>
      <c r="G109" s="58">
        <v>1</v>
      </c>
      <c r="H109" s="57">
        <v>52.38</v>
      </c>
      <c r="I109" s="58" t="s">
        <v>292</v>
      </c>
      <c r="J109" s="52" t="str">
        <f t="shared" si="5"/>
        <v>INSERT INTO `medical_vacancies` (`id`, `keyOrganization`, `job`, `division`, `bet`, `measures`) VALUES (NULL, 'gryazy-crb', 'врач общей практики (семейный врач) Отделения общей врачебной практики (семейной медицины) ', ' Плеханово', '1', 'предусмотрена социальная выплата на приобретение или строительство жилья, для докторов медицинских наук выплата 5 млн.руб., ежемесячная денежная компенсация за наем (поднаем) жилых помещений');</v>
      </c>
      <c r="K109" s="53" t="s">
        <v>149</v>
      </c>
      <c r="L109" s="54" t="s">
        <v>150</v>
      </c>
      <c r="M109" s="52" t="str">
        <f t="shared" si="6"/>
        <v>&lt;div id='entry'&gt;&lt;/div&gt;
&lt;link rel='stylesheet' href='http://h90428dg.beget.tech/css/style_doctor.css'&gt;
&lt;script src='https://yastatic.net/s3/frontend/forms/_/embed.js'&gt;&lt;/script&gt;
&lt;script src='http://h90428dg.beget.tech/js/POST_Request.js'&gt;&lt;/script&gt;
&lt;script&gt;let data = display('gryazy-crb');&lt;/script&gt;</v>
      </c>
      <c r="N109" s="4"/>
      <c r="O109" s="4"/>
      <c r="P109" s="4"/>
      <c r="Q109" s="4"/>
      <c r="R109" s="4"/>
      <c r="S109" s="4"/>
      <c r="T109" s="4"/>
      <c r="U109" s="4"/>
      <c r="V109" s="4"/>
      <c r="W109" s="4"/>
      <c r="X109" s="4"/>
      <c r="Y109" s="4"/>
      <c r="Z109" s="4"/>
      <c r="AA109" s="4"/>
      <c r="AB109" s="4"/>
      <c r="AC109" s="4"/>
      <c r="AD109" s="4"/>
      <c r="AE109" s="4"/>
      <c r="AF109" s="4"/>
      <c r="AG109" s="4"/>
      <c r="AH109" s="4"/>
      <c r="AI109" s="4"/>
      <c r="AJ109" s="4"/>
      <c r="AK109" s="4"/>
      <c r="AL109" s="4"/>
      <c r="AM109" s="4"/>
      <c r="AN109" s="4"/>
      <c r="AO109" s="4"/>
      <c r="AP109" s="4"/>
      <c r="AQ109" s="4"/>
      <c r="AR109" s="4"/>
      <c r="AS109" s="4"/>
      <c r="AT109" s="4"/>
      <c r="AU109" s="4"/>
      <c r="AV109" s="4"/>
      <c r="AW109" s="4"/>
      <c r="AX109" s="4"/>
      <c r="AY109" s="4"/>
      <c r="AZ109" s="4"/>
      <c r="BA109" s="4"/>
      <c r="BB109" s="4"/>
      <c r="BC109" s="4"/>
      <c r="BD109" s="4"/>
      <c r="BE109" s="4"/>
      <c r="BF109" s="4"/>
      <c r="BG109" s="4"/>
      <c r="BH109" s="4"/>
      <c r="BI109" s="4"/>
      <c r="BJ109" s="4"/>
      <c r="BK109" s="4"/>
      <c r="BL109" s="4"/>
      <c r="BM109" s="4"/>
      <c r="BN109" s="4"/>
      <c r="BO109" s="4"/>
      <c r="BP109" s="4"/>
      <c r="BQ109" s="4"/>
      <c r="BR109" s="4"/>
      <c r="BS109" s="4"/>
      <c r="BT109" s="4"/>
      <c r="BU109" s="4"/>
      <c r="BV109" s="4"/>
      <c r="BW109" s="4"/>
      <c r="BX109" s="4"/>
      <c r="BY109" s="4"/>
      <c r="BZ109" s="4"/>
      <c r="CA109" s="4"/>
      <c r="CB109" s="4"/>
      <c r="CC109" s="4"/>
      <c r="CD109" s="4"/>
      <c r="CE109" s="4"/>
      <c r="CF109" s="4"/>
      <c r="CG109" s="4"/>
      <c r="CH109" s="4"/>
      <c r="CI109" s="4"/>
      <c r="CJ109" s="4"/>
      <c r="CK109" s="4"/>
      <c r="CL109" s="4"/>
      <c r="CM109" s="4"/>
      <c r="CN109" s="4"/>
      <c r="CO109" s="4"/>
      <c r="CP109" s="4"/>
      <c r="CQ109" s="4"/>
      <c r="CR109" s="4"/>
      <c r="CS109" s="4"/>
      <c r="CT109" s="4"/>
      <c r="CU109" s="4"/>
      <c r="CV109" s="4"/>
      <c r="CW109" s="4"/>
      <c r="CX109" s="4"/>
      <c r="CY109" s="4"/>
      <c r="CZ109" s="4"/>
      <c r="DA109" s="4"/>
      <c r="DB109" s="4"/>
      <c r="DC109" s="4"/>
      <c r="DD109" s="4"/>
      <c r="DE109" s="4"/>
      <c r="DF109" s="4"/>
      <c r="DG109" s="4"/>
      <c r="DH109" s="4"/>
      <c r="DI109" s="4"/>
      <c r="DJ109" s="4"/>
      <c r="DK109" s="4"/>
      <c r="DL109" s="4"/>
      <c r="DM109" s="4"/>
      <c r="DN109" s="4"/>
      <c r="DO109" s="4"/>
      <c r="DP109" s="4"/>
      <c r="DQ109" s="4"/>
      <c r="DR109" s="4"/>
      <c r="DS109" s="4"/>
      <c r="DT109" s="4"/>
      <c r="DU109" s="4"/>
      <c r="DV109" s="4"/>
      <c r="DW109" s="4"/>
      <c r="DX109" s="4"/>
      <c r="DY109" s="4"/>
      <c r="DZ109" s="4"/>
      <c r="EA109" s="4"/>
      <c r="EB109" s="4"/>
      <c r="EC109" s="4"/>
      <c r="ED109" s="4"/>
      <c r="EE109" s="4"/>
      <c r="EF109" s="4"/>
      <c r="EG109" s="4"/>
      <c r="EH109" s="4"/>
      <c r="EI109" s="4"/>
      <c r="EJ109" s="4"/>
      <c r="EK109" s="4"/>
      <c r="EL109" s="4"/>
      <c r="EM109" s="4"/>
      <c r="EN109" s="4"/>
      <c r="EO109" s="4"/>
      <c r="EP109" s="4"/>
      <c r="EQ109" s="4"/>
      <c r="ER109" s="4"/>
      <c r="ES109" s="4"/>
    </row>
    <row r="110" spans="1:149" s="51" customFormat="1" ht="19.5" customHeight="1" x14ac:dyDescent="0.2">
      <c r="A110" s="76"/>
      <c r="B110" s="76"/>
      <c r="C110" s="58">
        <v>195</v>
      </c>
      <c r="D110" s="58" t="s">
        <v>116</v>
      </c>
      <c r="E110" s="58" t="s">
        <v>331</v>
      </c>
      <c r="F110" s="58" t="s">
        <v>58</v>
      </c>
      <c r="G110" s="58">
        <v>1</v>
      </c>
      <c r="H110" s="57">
        <v>53</v>
      </c>
      <c r="I110" s="58" t="s">
        <v>95</v>
      </c>
      <c r="J110" s="52" t="str">
        <f t="shared" si="5"/>
        <v>INSERT INTO `medical_vacancies` (`id`, `keyOrganization`, `job`, `division`, `bet`, `measures`) VALUES (NULL, 'gryazy-crb', 'врач детский хирург', 'поликлиника', '1', 'ежемесячная денежная компенсация за наем (поднаем) жилых помещений, ежемесячная денежная компенсация по оплате ЖКХ');</v>
      </c>
      <c r="K110" s="53" t="s">
        <v>149</v>
      </c>
      <c r="L110" s="54" t="s">
        <v>150</v>
      </c>
      <c r="M110" s="52" t="str">
        <f t="shared" si="6"/>
        <v>&lt;div id='entry'&gt;&lt;/div&gt;
&lt;link rel='stylesheet' href='http://h90428dg.beget.tech/css/style_doctor.css'&gt;
&lt;script src='https://yastatic.net/s3/frontend/forms/_/embed.js'&gt;&lt;/script&gt;
&lt;script src='http://h90428dg.beget.tech/js/POST_Request.js'&gt;&lt;/script&gt;
&lt;script&gt;let data = display('gryazy-crb');&lt;/script&gt;</v>
      </c>
      <c r="N110" s="4"/>
      <c r="O110" s="4"/>
      <c r="P110" s="4"/>
      <c r="Q110" s="4"/>
      <c r="R110" s="4"/>
      <c r="S110" s="4"/>
      <c r="T110" s="4"/>
      <c r="U110" s="4"/>
      <c r="V110" s="4"/>
      <c r="W110" s="4"/>
      <c r="X110" s="4"/>
      <c r="Y110" s="4"/>
      <c r="Z110" s="4"/>
      <c r="AA110" s="4"/>
      <c r="AB110" s="4"/>
      <c r="AC110" s="4"/>
      <c r="AD110" s="4"/>
      <c r="AE110" s="4"/>
      <c r="AF110" s="4"/>
      <c r="AG110" s="4"/>
      <c r="AH110" s="4"/>
      <c r="AI110" s="4"/>
      <c r="AJ110" s="4"/>
      <c r="AK110" s="4"/>
      <c r="AL110" s="4"/>
      <c r="AM110" s="4"/>
      <c r="AN110" s="4"/>
      <c r="AO110" s="4"/>
      <c r="AP110" s="4"/>
      <c r="AQ110" s="4"/>
      <c r="AR110" s="4"/>
      <c r="AS110" s="4"/>
      <c r="AT110" s="4"/>
      <c r="AU110" s="4"/>
      <c r="AV110" s="4"/>
      <c r="AW110" s="4"/>
      <c r="AX110" s="4"/>
      <c r="AY110" s="4"/>
      <c r="AZ110" s="4"/>
      <c r="BA110" s="4"/>
      <c r="BB110" s="4"/>
      <c r="BC110" s="4"/>
      <c r="BD110" s="4"/>
      <c r="BE110" s="4"/>
      <c r="BF110" s="4"/>
      <c r="BG110" s="4"/>
      <c r="BH110" s="4"/>
      <c r="BI110" s="4"/>
      <c r="BJ110" s="4"/>
      <c r="BK110" s="4"/>
      <c r="BL110" s="4"/>
      <c r="BM110" s="4"/>
      <c r="BN110" s="4"/>
      <c r="BO110" s="4"/>
      <c r="BP110" s="4"/>
      <c r="BQ110" s="4"/>
      <c r="BR110" s="4"/>
      <c r="BS110" s="4"/>
      <c r="BT110" s="4"/>
      <c r="BU110" s="4"/>
      <c r="BV110" s="4"/>
      <c r="BW110" s="4"/>
      <c r="BX110" s="4"/>
      <c r="BY110" s="4"/>
      <c r="BZ110" s="4"/>
      <c r="CA110" s="4"/>
      <c r="CB110" s="4"/>
      <c r="CC110" s="4"/>
      <c r="CD110" s="4"/>
      <c r="CE110" s="4"/>
      <c r="CF110" s="4"/>
      <c r="CG110" s="4"/>
      <c r="CH110" s="4"/>
      <c r="CI110" s="4"/>
      <c r="CJ110" s="4"/>
      <c r="CK110" s="4"/>
      <c r="CL110" s="4"/>
      <c r="CM110" s="4"/>
      <c r="CN110" s="4"/>
      <c r="CO110" s="4"/>
      <c r="CP110" s="4"/>
      <c r="CQ110" s="4"/>
      <c r="CR110" s="4"/>
      <c r="CS110" s="4"/>
      <c r="CT110" s="4"/>
      <c r="CU110" s="4"/>
      <c r="CV110" s="4"/>
      <c r="CW110" s="4"/>
      <c r="CX110" s="4"/>
      <c r="CY110" s="4"/>
      <c r="CZ110" s="4"/>
      <c r="DA110" s="4"/>
      <c r="DB110" s="4"/>
      <c r="DC110" s="4"/>
      <c r="DD110" s="4"/>
      <c r="DE110" s="4"/>
      <c r="DF110" s="4"/>
      <c r="DG110" s="4"/>
      <c r="DH110" s="4"/>
      <c r="DI110" s="4"/>
      <c r="DJ110" s="4"/>
      <c r="DK110" s="4"/>
      <c r="DL110" s="4"/>
      <c r="DM110" s="4"/>
      <c r="DN110" s="4"/>
      <c r="DO110" s="4"/>
      <c r="DP110" s="4"/>
      <c r="DQ110" s="4"/>
      <c r="DR110" s="4"/>
      <c r="DS110" s="4"/>
      <c r="DT110" s="4"/>
      <c r="DU110" s="4"/>
      <c r="DV110" s="4"/>
      <c r="DW110" s="4"/>
      <c r="DX110" s="4"/>
      <c r="DY110" s="4"/>
      <c r="DZ110" s="4"/>
      <c r="EA110" s="4"/>
      <c r="EB110" s="4"/>
      <c r="EC110" s="4"/>
      <c r="ED110" s="4"/>
      <c r="EE110" s="4"/>
      <c r="EF110" s="4"/>
      <c r="EG110" s="4"/>
      <c r="EH110" s="4"/>
      <c r="EI110" s="4"/>
      <c r="EJ110" s="4"/>
      <c r="EK110" s="4"/>
      <c r="EL110" s="4"/>
      <c r="EM110" s="4"/>
      <c r="EN110" s="4"/>
      <c r="EO110" s="4"/>
      <c r="EP110" s="4"/>
      <c r="EQ110" s="4"/>
      <c r="ER110" s="4"/>
      <c r="ES110" s="4"/>
    </row>
    <row r="111" spans="1:149" s="51" customFormat="1" ht="19.5" customHeight="1" x14ac:dyDescent="0.2">
      <c r="A111" s="76"/>
      <c r="B111" s="76"/>
      <c r="C111" s="58">
        <v>196</v>
      </c>
      <c r="D111" s="58" t="s">
        <v>116</v>
      </c>
      <c r="E111" s="58" t="s">
        <v>6</v>
      </c>
      <c r="F111" s="58" t="s">
        <v>59</v>
      </c>
      <c r="G111" s="58">
        <v>1</v>
      </c>
      <c r="H111" s="57">
        <v>53</v>
      </c>
      <c r="I111" s="58" t="s">
        <v>95</v>
      </c>
      <c r="J111" s="52" t="str">
        <f t="shared" si="5"/>
        <v>INSERT INTO `medical_vacancies` (`id`, `keyOrganization`, `job`, `division`, `bet`, `measures`) VALUES (NULL, 'gryazy-crb', 'врач-невролог', 'стационар', '1', 'ежемесячная денежная компенсация за наем (поднаем) жилых помещений, ежемесячная денежная компенсация по оплате ЖКХ');</v>
      </c>
      <c r="K111" s="53" t="s">
        <v>149</v>
      </c>
      <c r="L111" s="54" t="s">
        <v>150</v>
      </c>
      <c r="M111" s="52" t="str">
        <f t="shared" si="6"/>
        <v>&lt;div id='entry'&gt;&lt;/div&gt;
&lt;link rel='stylesheet' href='http://h90428dg.beget.tech/css/style_doctor.css'&gt;
&lt;script src='https://yastatic.net/s3/frontend/forms/_/embed.js'&gt;&lt;/script&gt;
&lt;script src='http://h90428dg.beget.tech/js/POST_Request.js'&gt;&lt;/script&gt;
&lt;script&gt;let data = display('gryazy-crb');&lt;/script&gt;</v>
      </c>
      <c r="N111" s="4"/>
      <c r="O111" s="4"/>
      <c r="P111" s="4"/>
      <c r="Q111" s="4"/>
      <c r="R111" s="4"/>
      <c r="S111" s="4"/>
      <c r="T111" s="4"/>
      <c r="U111" s="4"/>
      <c r="V111" s="4"/>
      <c r="W111" s="4"/>
      <c r="X111" s="4"/>
      <c r="Y111" s="4"/>
      <c r="Z111" s="4"/>
      <c r="AA111" s="4"/>
      <c r="AB111" s="4"/>
      <c r="AC111" s="4"/>
      <c r="AD111" s="4"/>
      <c r="AE111" s="4"/>
      <c r="AF111" s="4"/>
      <c r="AG111" s="4"/>
      <c r="AH111" s="4"/>
      <c r="AI111" s="4"/>
      <c r="AJ111" s="4"/>
      <c r="AK111" s="4"/>
      <c r="AL111" s="4"/>
      <c r="AM111" s="4"/>
      <c r="AN111" s="4"/>
      <c r="AO111" s="4"/>
      <c r="AP111" s="4"/>
      <c r="AQ111" s="4"/>
      <c r="AR111" s="4"/>
      <c r="AS111" s="4"/>
      <c r="AT111" s="4"/>
      <c r="AU111" s="4"/>
      <c r="AV111" s="4"/>
      <c r="AW111" s="4"/>
      <c r="AX111" s="4"/>
      <c r="AY111" s="4"/>
      <c r="AZ111" s="4"/>
      <c r="BA111" s="4"/>
      <c r="BB111" s="4"/>
      <c r="BC111" s="4"/>
      <c r="BD111" s="4"/>
      <c r="BE111" s="4"/>
      <c r="BF111" s="4"/>
      <c r="BG111" s="4"/>
      <c r="BH111" s="4"/>
      <c r="BI111" s="4"/>
      <c r="BJ111" s="4"/>
      <c r="BK111" s="4"/>
      <c r="BL111" s="4"/>
      <c r="BM111" s="4"/>
      <c r="BN111" s="4"/>
      <c r="BO111" s="4"/>
      <c r="BP111" s="4"/>
      <c r="BQ111" s="4"/>
      <c r="BR111" s="4"/>
      <c r="BS111" s="4"/>
      <c r="BT111" s="4"/>
      <c r="BU111" s="4"/>
      <c r="BV111" s="4"/>
      <c r="BW111" s="4"/>
      <c r="BX111" s="4"/>
      <c r="BY111" s="4"/>
      <c r="BZ111" s="4"/>
      <c r="CA111" s="4"/>
      <c r="CB111" s="4"/>
      <c r="CC111" s="4"/>
      <c r="CD111" s="4"/>
      <c r="CE111" s="4"/>
      <c r="CF111" s="4"/>
      <c r="CG111" s="4"/>
      <c r="CH111" s="4"/>
      <c r="CI111" s="4"/>
      <c r="CJ111" s="4"/>
      <c r="CK111" s="4"/>
      <c r="CL111" s="4"/>
      <c r="CM111" s="4"/>
      <c r="CN111" s="4"/>
      <c r="CO111" s="4"/>
      <c r="CP111" s="4"/>
      <c r="CQ111" s="4"/>
      <c r="CR111" s="4"/>
      <c r="CS111" s="4"/>
      <c r="CT111" s="4"/>
      <c r="CU111" s="4"/>
      <c r="CV111" s="4"/>
      <c r="CW111" s="4"/>
      <c r="CX111" s="4"/>
      <c r="CY111" s="4"/>
      <c r="CZ111" s="4"/>
      <c r="DA111" s="4"/>
      <c r="DB111" s="4"/>
      <c r="DC111" s="4"/>
      <c r="DD111" s="4"/>
      <c r="DE111" s="4"/>
      <c r="DF111" s="4"/>
      <c r="DG111" s="4"/>
      <c r="DH111" s="4"/>
      <c r="DI111" s="4"/>
      <c r="DJ111" s="4"/>
      <c r="DK111" s="4"/>
      <c r="DL111" s="4"/>
      <c r="DM111" s="4"/>
      <c r="DN111" s="4"/>
      <c r="DO111" s="4"/>
      <c r="DP111" s="4"/>
      <c r="DQ111" s="4"/>
      <c r="DR111" s="4"/>
      <c r="DS111" s="4"/>
      <c r="DT111" s="4"/>
      <c r="DU111" s="4"/>
      <c r="DV111" s="4"/>
      <c r="DW111" s="4"/>
      <c r="DX111" s="4"/>
      <c r="DY111" s="4"/>
      <c r="DZ111" s="4"/>
      <c r="EA111" s="4"/>
      <c r="EB111" s="4"/>
      <c r="EC111" s="4"/>
      <c r="ED111" s="4"/>
      <c r="EE111" s="4"/>
      <c r="EF111" s="4"/>
      <c r="EG111" s="4"/>
      <c r="EH111" s="4"/>
      <c r="EI111" s="4"/>
      <c r="EJ111" s="4"/>
      <c r="EK111" s="4"/>
      <c r="EL111" s="4"/>
      <c r="EM111" s="4"/>
      <c r="EN111" s="4"/>
      <c r="EO111" s="4"/>
      <c r="EP111" s="4"/>
      <c r="EQ111" s="4"/>
      <c r="ER111" s="4"/>
      <c r="ES111" s="4"/>
    </row>
    <row r="112" spans="1:149" s="51" customFormat="1" ht="19.5" customHeight="1" x14ac:dyDescent="0.2">
      <c r="A112" s="76"/>
      <c r="B112" s="76"/>
      <c r="C112" s="58">
        <v>197</v>
      </c>
      <c r="D112" s="58" t="s">
        <v>116</v>
      </c>
      <c r="E112" s="58" t="s">
        <v>6</v>
      </c>
      <c r="F112" s="58" t="s">
        <v>58</v>
      </c>
      <c r="G112" s="58">
        <v>1</v>
      </c>
      <c r="H112" s="57">
        <v>40.83</v>
      </c>
      <c r="I112" s="58" t="s">
        <v>95</v>
      </c>
      <c r="J112" s="52" t="str">
        <f t="shared" si="5"/>
        <v>INSERT INTO `medical_vacancies` (`id`, `keyOrganization`, `job`, `division`, `bet`, `measures`) VALUES (NULL, 'gryazy-crb', 'врач-невролог', 'поликлиника', '1', 'ежемесячная денежная компенсация за наем (поднаем) жилых помещений, ежемесячная денежная компенсация по оплате ЖКХ');</v>
      </c>
      <c r="K112" s="53" t="s">
        <v>149</v>
      </c>
      <c r="L112" s="54" t="s">
        <v>150</v>
      </c>
      <c r="M112" s="52" t="str">
        <f t="shared" si="6"/>
        <v>&lt;div id='entry'&gt;&lt;/div&gt;
&lt;link rel='stylesheet' href='http://h90428dg.beget.tech/css/style_doctor.css'&gt;
&lt;script src='https://yastatic.net/s3/frontend/forms/_/embed.js'&gt;&lt;/script&gt;
&lt;script src='http://h90428dg.beget.tech/js/POST_Request.js'&gt;&lt;/script&gt;
&lt;script&gt;let data = display('gryazy-crb');&lt;/script&gt;</v>
      </c>
      <c r="N112" s="4"/>
      <c r="O112" s="4"/>
      <c r="P112" s="4"/>
      <c r="Q112" s="4"/>
      <c r="R112" s="4"/>
      <c r="S112" s="4"/>
      <c r="T112" s="4"/>
      <c r="U112" s="4"/>
      <c r="V112" s="4"/>
      <c r="W112" s="4"/>
      <c r="X112" s="4"/>
      <c r="Y112" s="4"/>
      <c r="Z112" s="4"/>
      <c r="AA112" s="4"/>
      <c r="AB112" s="4"/>
      <c r="AC112" s="4"/>
      <c r="AD112" s="4"/>
      <c r="AE112" s="4"/>
      <c r="AF112" s="4"/>
      <c r="AG112" s="4"/>
      <c r="AH112" s="4"/>
      <c r="AI112" s="4"/>
      <c r="AJ112" s="4"/>
      <c r="AK112" s="4"/>
      <c r="AL112" s="4"/>
      <c r="AM112" s="4"/>
      <c r="AN112" s="4"/>
      <c r="AO112" s="4"/>
      <c r="AP112" s="4"/>
      <c r="AQ112" s="4"/>
      <c r="AR112" s="4"/>
      <c r="AS112" s="4"/>
      <c r="AT112" s="4"/>
      <c r="AU112" s="4"/>
      <c r="AV112" s="4"/>
      <c r="AW112" s="4"/>
      <c r="AX112" s="4"/>
      <c r="AY112" s="4"/>
      <c r="AZ112" s="4"/>
      <c r="BA112" s="4"/>
      <c r="BB112" s="4"/>
      <c r="BC112" s="4"/>
      <c r="BD112" s="4"/>
      <c r="BE112" s="4"/>
      <c r="BF112" s="4"/>
      <c r="BG112" s="4"/>
      <c r="BH112" s="4"/>
      <c r="BI112" s="4"/>
      <c r="BJ112" s="4"/>
      <c r="BK112" s="4"/>
      <c r="BL112" s="4"/>
      <c r="BM112" s="4"/>
      <c r="BN112" s="4"/>
      <c r="BO112" s="4"/>
      <c r="BP112" s="4"/>
      <c r="BQ112" s="4"/>
      <c r="BR112" s="4"/>
      <c r="BS112" s="4"/>
      <c r="BT112" s="4"/>
      <c r="BU112" s="4"/>
      <c r="BV112" s="4"/>
      <c r="BW112" s="4"/>
      <c r="BX112" s="4"/>
      <c r="BY112" s="4"/>
      <c r="BZ112" s="4"/>
      <c r="CA112" s="4"/>
      <c r="CB112" s="4"/>
      <c r="CC112" s="4"/>
      <c r="CD112" s="4"/>
      <c r="CE112" s="4"/>
      <c r="CF112" s="4"/>
      <c r="CG112" s="4"/>
      <c r="CH112" s="4"/>
      <c r="CI112" s="4"/>
      <c r="CJ112" s="4"/>
      <c r="CK112" s="4"/>
      <c r="CL112" s="4"/>
      <c r="CM112" s="4"/>
      <c r="CN112" s="4"/>
      <c r="CO112" s="4"/>
      <c r="CP112" s="4"/>
      <c r="CQ112" s="4"/>
      <c r="CR112" s="4"/>
      <c r="CS112" s="4"/>
      <c r="CT112" s="4"/>
      <c r="CU112" s="4"/>
      <c r="CV112" s="4"/>
      <c r="CW112" s="4"/>
      <c r="CX112" s="4"/>
      <c r="CY112" s="4"/>
      <c r="CZ112" s="4"/>
      <c r="DA112" s="4"/>
      <c r="DB112" s="4"/>
      <c r="DC112" s="4"/>
      <c r="DD112" s="4"/>
      <c r="DE112" s="4"/>
      <c r="DF112" s="4"/>
      <c r="DG112" s="4"/>
      <c r="DH112" s="4"/>
      <c r="DI112" s="4"/>
      <c r="DJ112" s="4"/>
      <c r="DK112" s="4"/>
      <c r="DL112" s="4"/>
      <c r="DM112" s="4"/>
      <c r="DN112" s="4"/>
      <c r="DO112" s="4"/>
      <c r="DP112" s="4"/>
      <c r="DQ112" s="4"/>
      <c r="DR112" s="4"/>
      <c r="DS112" s="4"/>
      <c r="DT112" s="4"/>
      <c r="DU112" s="4"/>
      <c r="DV112" s="4"/>
      <c r="DW112" s="4"/>
      <c r="DX112" s="4"/>
      <c r="DY112" s="4"/>
      <c r="DZ112" s="4"/>
      <c r="EA112" s="4"/>
      <c r="EB112" s="4"/>
      <c r="EC112" s="4"/>
      <c r="ED112" s="4"/>
      <c r="EE112" s="4"/>
      <c r="EF112" s="4"/>
      <c r="EG112" s="4"/>
      <c r="EH112" s="4"/>
      <c r="EI112" s="4"/>
      <c r="EJ112" s="4"/>
      <c r="EK112" s="4"/>
      <c r="EL112" s="4"/>
      <c r="EM112" s="4"/>
      <c r="EN112" s="4"/>
      <c r="EO112" s="4"/>
      <c r="EP112" s="4"/>
      <c r="EQ112" s="4"/>
      <c r="ER112" s="4"/>
      <c r="ES112" s="4"/>
    </row>
    <row r="113" spans="1:149" s="51" customFormat="1" ht="19.5" customHeight="1" x14ac:dyDescent="0.2">
      <c r="A113" s="76">
        <v>14</v>
      </c>
      <c r="B113" s="76" t="s">
        <v>323</v>
      </c>
      <c r="C113" s="58">
        <v>218</v>
      </c>
      <c r="D113" s="58" t="s">
        <v>117</v>
      </c>
      <c r="E113" s="58" t="s">
        <v>42</v>
      </c>
      <c r="F113" s="58" t="s">
        <v>58</v>
      </c>
      <c r="G113" s="58">
        <v>1</v>
      </c>
      <c r="H113" s="57">
        <v>48.541499999999999</v>
      </c>
      <c r="I113" s="58" t="s">
        <v>292</v>
      </c>
      <c r="J113" s="52" t="str">
        <f>CONCATENATE("INSERT INTO `medical_vacancies` (`id`, `keyOrganization`, `job`, `division`, `bet`, `measures`) VALUES (NULL, ","'",D113,"', '",E113,"', ","'",F113,"', ","'",G113,"', ","'",I113,"');")</f>
        <v>INSERT INTO `medical_vacancies` (`id`, `keyOrganization`, `job`, `division`, `bet`, `measures`) VALUES (NULL, 'dankov-crb', 'врач инфекционист', 'поликлиника', '1', 'предусмотрена социальная выплата на приобретение или строительство жилья, для докторов медицинских наук выплата 5 млн.руб., ежемесячная денежная компенсация за наем (поднаем) жилых помещений');</v>
      </c>
      <c r="K113" s="53" t="s">
        <v>149</v>
      </c>
      <c r="L113" s="54" t="s">
        <v>150</v>
      </c>
      <c r="M113" s="52" t="str">
        <f t="shared" si="6"/>
        <v>&lt;div id='entry'&gt;&lt;/div&gt;
&lt;link rel='stylesheet' href='http://h90428dg.beget.tech/css/style_doctor.css'&gt;
&lt;script src='https://yastatic.net/s3/frontend/forms/_/embed.js'&gt;&lt;/script&gt;
&lt;script src='http://h90428dg.beget.tech/js/POST_Request.js'&gt;&lt;/script&gt;
&lt;script&gt;let data = display('dankov-crb');&lt;/script&gt;</v>
      </c>
      <c r="N113" s="4"/>
      <c r="O113" s="4"/>
      <c r="P113" s="4"/>
      <c r="Q113" s="4"/>
      <c r="R113" s="4"/>
      <c r="S113" s="4"/>
      <c r="T113" s="4"/>
      <c r="U113" s="4"/>
      <c r="V113" s="4"/>
      <c r="W113" s="4"/>
      <c r="X113" s="4"/>
      <c r="Y113" s="4"/>
      <c r="Z113" s="4"/>
      <c r="AA113" s="4"/>
      <c r="AB113" s="4"/>
      <c r="AC113" s="4"/>
      <c r="AD113" s="4"/>
      <c r="AE113" s="4"/>
      <c r="AF113" s="4"/>
      <c r="AG113" s="4"/>
      <c r="AH113" s="4"/>
      <c r="AI113" s="4"/>
      <c r="AJ113" s="4"/>
      <c r="AK113" s="4"/>
      <c r="AL113" s="4"/>
      <c r="AM113" s="4"/>
      <c r="AN113" s="4"/>
      <c r="AO113" s="4"/>
      <c r="AP113" s="4"/>
      <c r="AQ113" s="4"/>
      <c r="AR113" s="4"/>
      <c r="AS113" s="4"/>
      <c r="AT113" s="4"/>
      <c r="AU113" s="4"/>
      <c r="AV113" s="4"/>
      <c r="AW113" s="4"/>
      <c r="AX113" s="4"/>
      <c r="AY113" s="4"/>
      <c r="AZ113" s="4"/>
      <c r="BA113" s="4"/>
      <c r="BB113" s="4"/>
      <c r="BC113" s="4"/>
      <c r="BD113" s="4"/>
      <c r="BE113" s="4"/>
      <c r="BF113" s="4"/>
      <c r="BG113" s="4"/>
      <c r="BH113" s="4"/>
      <c r="BI113" s="4"/>
      <c r="BJ113" s="4"/>
      <c r="BK113" s="4"/>
      <c r="BL113" s="4"/>
      <c r="BM113" s="4"/>
      <c r="BN113" s="4"/>
      <c r="BO113" s="4"/>
      <c r="BP113" s="4"/>
      <c r="BQ113" s="4"/>
      <c r="BR113" s="4"/>
      <c r="BS113" s="4"/>
      <c r="BT113" s="4"/>
      <c r="BU113" s="4"/>
      <c r="BV113" s="4"/>
      <c r="BW113" s="4"/>
      <c r="BX113" s="4"/>
      <c r="BY113" s="4"/>
      <c r="BZ113" s="4"/>
      <c r="CA113" s="4"/>
      <c r="CB113" s="4"/>
      <c r="CC113" s="4"/>
      <c r="CD113" s="4"/>
      <c r="CE113" s="4"/>
      <c r="CF113" s="4"/>
      <c r="CG113" s="4"/>
      <c r="CH113" s="4"/>
      <c r="CI113" s="4"/>
      <c r="CJ113" s="4"/>
      <c r="CK113" s="4"/>
      <c r="CL113" s="4"/>
      <c r="CM113" s="4"/>
      <c r="CN113" s="4"/>
      <c r="CO113" s="4"/>
      <c r="CP113" s="4"/>
      <c r="CQ113" s="4"/>
      <c r="CR113" s="4"/>
      <c r="CS113" s="4"/>
      <c r="CT113" s="4"/>
      <c r="CU113" s="4"/>
      <c r="CV113" s="4"/>
      <c r="CW113" s="4"/>
      <c r="CX113" s="4"/>
      <c r="CY113" s="4"/>
      <c r="CZ113" s="4"/>
      <c r="DA113" s="4"/>
      <c r="DB113" s="4"/>
      <c r="DC113" s="4"/>
      <c r="DD113" s="4"/>
      <c r="DE113" s="4"/>
      <c r="DF113" s="4"/>
      <c r="DG113" s="4"/>
      <c r="DH113" s="4"/>
      <c r="DI113" s="4"/>
      <c r="DJ113" s="4"/>
      <c r="DK113" s="4"/>
      <c r="DL113" s="4"/>
      <c r="DM113" s="4"/>
      <c r="DN113" s="4"/>
      <c r="DO113" s="4"/>
      <c r="DP113" s="4"/>
      <c r="DQ113" s="4"/>
      <c r="DR113" s="4"/>
      <c r="DS113" s="4"/>
      <c r="DT113" s="4"/>
      <c r="DU113" s="4"/>
      <c r="DV113" s="4"/>
      <c r="DW113" s="4"/>
      <c r="DX113" s="4"/>
      <c r="DY113" s="4"/>
      <c r="DZ113" s="4"/>
      <c r="EA113" s="4"/>
      <c r="EB113" s="4"/>
      <c r="EC113" s="4"/>
      <c r="ED113" s="4"/>
      <c r="EE113" s="4"/>
      <c r="EF113" s="4"/>
      <c r="EG113" s="4"/>
      <c r="EH113" s="4"/>
      <c r="EI113" s="4"/>
      <c r="EJ113" s="4"/>
      <c r="EK113" s="4"/>
      <c r="EL113" s="4"/>
      <c r="EM113" s="4"/>
      <c r="EN113" s="4"/>
      <c r="EO113" s="4"/>
      <c r="EP113" s="4"/>
      <c r="EQ113" s="4"/>
      <c r="ER113" s="4"/>
      <c r="ES113" s="4"/>
    </row>
    <row r="114" spans="1:149" s="51" customFormat="1" ht="21" customHeight="1" x14ac:dyDescent="0.2">
      <c r="A114" s="76"/>
      <c r="B114" s="76"/>
      <c r="C114" s="58">
        <v>219</v>
      </c>
      <c r="D114" s="58" t="s">
        <v>117</v>
      </c>
      <c r="E114" s="58" t="s">
        <v>13</v>
      </c>
      <c r="F114" s="58" t="s">
        <v>58</v>
      </c>
      <c r="G114" s="58">
        <v>2</v>
      </c>
      <c r="H114" s="57">
        <v>62.085300000000004</v>
      </c>
      <c r="I114" s="58" t="s">
        <v>292</v>
      </c>
      <c r="J114" s="52" t="str">
        <f>CONCATENATE("INSERT INTO `medical_vacancies` (`id`, `keyOrganization`, `job`, `division`, `bet`, `measures`) VALUES (NULL, ","'",D114,"', '",E114,"', ","'",F114,"', ","'",G114,"', ","'",I114,"');")</f>
        <v>INSERT INTO `medical_vacancies` (`id`, `keyOrganization`, `job`, `division`, `bet`, `measures`) VALUES (NULL, 'dankov-crb', 'врач-терапевт участковый', 'поликлиника', '2', 'предусмотрена социальная выплата на приобретение или строительство жилья, для докторов медицинских наук выплата 5 млн.руб., ежемесячная денежная компенсация за наем (поднаем) жилых помещений');</v>
      </c>
      <c r="K114" s="53" t="s">
        <v>149</v>
      </c>
      <c r="L114" s="54" t="s">
        <v>150</v>
      </c>
      <c r="M114" s="52" t="str">
        <f t="shared" si="6"/>
        <v>&lt;div id='entry'&gt;&lt;/div&gt;
&lt;link rel='stylesheet' href='http://h90428dg.beget.tech/css/style_doctor.css'&gt;
&lt;script src='https://yastatic.net/s3/frontend/forms/_/embed.js'&gt;&lt;/script&gt;
&lt;script src='http://h90428dg.beget.tech/js/POST_Request.js'&gt;&lt;/script&gt;
&lt;script&gt;let data = display('dankov-crb');&lt;/script&gt;</v>
      </c>
      <c r="N114" s="4"/>
      <c r="O114" s="4"/>
      <c r="P114" s="4"/>
      <c r="Q114" s="4"/>
      <c r="R114" s="4"/>
      <c r="S114" s="4"/>
      <c r="T114" s="4"/>
      <c r="U114" s="4"/>
      <c r="V114" s="4"/>
      <c r="W114" s="4"/>
      <c r="X114" s="4"/>
      <c r="Y114" s="4"/>
      <c r="Z114" s="4"/>
      <c r="AA114" s="4"/>
      <c r="AB114" s="4"/>
      <c r="AC114" s="4"/>
      <c r="AD114" s="4"/>
      <c r="AE114" s="4"/>
      <c r="AF114" s="4"/>
      <c r="AG114" s="4"/>
      <c r="AH114" s="4"/>
      <c r="AI114" s="4"/>
      <c r="AJ114" s="4"/>
      <c r="AK114" s="4"/>
      <c r="AL114" s="4"/>
      <c r="AM114" s="4"/>
      <c r="AN114" s="4"/>
      <c r="AO114" s="4"/>
      <c r="AP114" s="4"/>
      <c r="AQ114" s="4"/>
      <c r="AR114" s="4"/>
      <c r="AS114" s="4"/>
      <c r="AT114" s="4"/>
      <c r="AU114" s="4"/>
      <c r="AV114" s="4"/>
      <c r="AW114" s="4"/>
      <c r="AX114" s="4"/>
      <c r="AY114" s="4"/>
      <c r="AZ114" s="4"/>
      <c r="BA114" s="4"/>
      <c r="BB114" s="4"/>
      <c r="BC114" s="4"/>
      <c r="BD114" s="4"/>
      <c r="BE114" s="4"/>
      <c r="BF114" s="4"/>
      <c r="BG114" s="4"/>
      <c r="BH114" s="4"/>
      <c r="BI114" s="4"/>
      <c r="BJ114" s="4"/>
      <c r="BK114" s="4"/>
      <c r="BL114" s="4"/>
      <c r="BM114" s="4"/>
      <c r="BN114" s="4"/>
      <c r="BO114" s="4"/>
      <c r="BP114" s="4"/>
      <c r="BQ114" s="4"/>
      <c r="BR114" s="4"/>
      <c r="BS114" s="4"/>
      <c r="BT114" s="4"/>
      <c r="BU114" s="4"/>
      <c r="BV114" s="4"/>
      <c r="BW114" s="4"/>
      <c r="BX114" s="4"/>
      <c r="BY114" s="4"/>
      <c r="BZ114" s="4"/>
      <c r="CA114" s="4"/>
      <c r="CB114" s="4"/>
      <c r="CC114" s="4"/>
      <c r="CD114" s="4"/>
      <c r="CE114" s="4"/>
      <c r="CF114" s="4"/>
      <c r="CG114" s="4"/>
      <c r="CH114" s="4"/>
      <c r="CI114" s="4"/>
      <c r="CJ114" s="4"/>
      <c r="CK114" s="4"/>
      <c r="CL114" s="4"/>
      <c r="CM114" s="4"/>
      <c r="CN114" s="4"/>
      <c r="CO114" s="4"/>
      <c r="CP114" s="4"/>
      <c r="CQ114" s="4"/>
      <c r="CR114" s="4"/>
      <c r="CS114" s="4"/>
      <c r="CT114" s="4"/>
      <c r="CU114" s="4"/>
      <c r="CV114" s="4"/>
      <c r="CW114" s="4"/>
      <c r="CX114" s="4"/>
      <c r="CY114" s="4"/>
      <c r="CZ114" s="4"/>
      <c r="DA114" s="4"/>
      <c r="DB114" s="4"/>
      <c r="DC114" s="4"/>
      <c r="DD114" s="4"/>
      <c r="DE114" s="4"/>
      <c r="DF114" s="4"/>
      <c r="DG114" s="4"/>
      <c r="DH114" s="4"/>
      <c r="DI114" s="4"/>
      <c r="DJ114" s="4"/>
      <c r="DK114" s="4"/>
      <c r="DL114" s="4"/>
      <c r="DM114" s="4"/>
      <c r="DN114" s="4"/>
      <c r="DO114" s="4"/>
      <c r="DP114" s="4"/>
      <c r="DQ114" s="4"/>
      <c r="DR114" s="4"/>
      <c r="DS114" s="4"/>
      <c r="DT114" s="4"/>
      <c r="DU114" s="4"/>
      <c r="DV114" s="4"/>
      <c r="DW114" s="4"/>
      <c r="DX114" s="4"/>
      <c r="DY114" s="4"/>
      <c r="DZ114" s="4"/>
      <c r="EA114" s="4"/>
      <c r="EB114" s="4"/>
      <c r="EC114" s="4"/>
      <c r="ED114" s="4"/>
      <c r="EE114" s="4"/>
      <c r="EF114" s="4"/>
      <c r="EG114" s="4"/>
      <c r="EH114" s="4"/>
      <c r="EI114" s="4"/>
      <c r="EJ114" s="4"/>
      <c r="EK114" s="4"/>
      <c r="EL114" s="4"/>
      <c r="EM114" s="4"/>
      <c r="EN114" s="4"/>
      <c r="EO114" s="4"/>
      <c r="EP114" s="4"/>
      <c r="EQ114" s="4"/>
      <c r="ER114" s="4"/>
      <c r="ES114" s="4"/>
    </row>
    <row r="115" spans="1:149" s="51" customFormat="1" ht="19.5" customHeight="1" x14ac:dyDescent="0.2">
      <c r="A115" s="76"/>
      <c r="B115" s="76"/>
      <c r="C115" s="58">
        <v>220</v>
      </c>
      <c r="D115" s="58" t="s">
        <v>117</v>
      </c>
      <c r="E115" s="58" t="s">
        <v>22</v>
      </c>
      <c r="F115" s="58" t="s">
        <v>59</v>
      </c>
      <c r="G115" s="58">
        <v>1</v>
      </c>
      <c r="H115" s="57">
        <v>52.384500000000003</v>
      </c>
      <c r="I115" s="58" t="s">
        <v>292</v>
      </c>
      <c r="J115" s="52" t="str">
        <f>CONCATENATE("INSERT INTO `medical_vacancies` (`id`, `keyOrganization`, `job`, `division`, `bet`, `measures`) VALUES (NULL, ","'",D115,"', '",E115,"', ","'",F115,"', ","'",G115,"', ","'",I115,"');")</f>
        <v>INSERT INTO `medical_vacancies` (`id`, `keyOrganization`, `job`, `division`, `bet`, `measures`) VALUES (NULL, 'dankov-crb', 'врач-педиатр', 'стационар', '1', 'предусмотрена социальная выплата на приобретение или строительство жилья, для докторов медицинских наук выплата 5 млн.руб., ежемесячная денежная компенсация за наем (поднаем) жилых помещений');</v>
      </c>
      <c r="K115" s="53" t="s">
        <v>149</v>
      </c>
      <c r="L115" s="54" t="s">
        <v>150</v>
      </c>
      <c r="M115" s="52" t="str">
        <f t="shared" si="6"/>
        <v>&lt;div id='entry'&gt;&lt;/div&gt;
&lt;link rel='stylesheet' href='http://h90428dg.beget.tech/css/style_doctor.css'&gt;
&lt;script src='https://yastatic.net/s3/frontend/forms/_/embed.js'&gt;&lt;/script&gt;
&lt;script src='http://h90428dg.beget.tech/js/POST_Request.js'&gt;&lt;/script&gt;
&lt;script&gt;let data = display('dankov-crb');&lt;/script&gt;</v>
      </c>
      <c r="N115" s="4"/>
      <c r="O115" s="4"/>
      <c r="P115" s="4"/>
      <c r="Q115" s="4"/>
      <c r="R115" s="4"/>
      <c r="S115" s="4"/>
      <c r="T115" s="4"/>
      <c r="U115" s="4"/>
      <c r="V115" s="4"/>
      <c r="W115" s="4"/>
      <c r="X115" s="4"/>
      <c r="Y115" s="4"/>
      <c r="Z115" s="4"/>
      <c r="AA115" s="4"/>
      <c r="AB115" s="4"/>
      <c r="AC115" s="4"/>
      <c r="AD115" s="4"/>
      <c r="AE115" s="4"/>
      <c r="AF115" s="4"/>
      <c r="AG115" s="4"/>
      <c r="AH115" s="4"/>
      <c r="AI115" s="4"/>
      <c r="AJ115" s="4"/>
      <c r="AK115" s="4"/>
      <c r="AL115" s="4"/>
      <c r="AM115" s="4"/>
      <c r="AN115" s="4"/>
      <c r="AO115" s="4"/>
      <c r="AP115" s="4"/>
      <c r="AQ115" s="4"/>
      <c r="AR115" s="4"/>
      <c r="AS115" s="4"/>
      <c r="AT115" s="4"/>
      <c r="AU115" s="4"/>
      <c r="AV115" s="4"/>
      <c r="AW115" s="4"/>
      <c r="AX115" s="4"/>
      <c r="AY115" s="4"/>
      <c r="AZ115" s="4"/>
      <c r="BA115" s="4"/>
      <c r="BB115" s="4"/>
      <c r="BC115" s="4"/>
      <c r="BD115" s="4"/>
      <c r="BE115" s="4"/>
      <c r="BF115" s="4"/>
      <c r="BG115" s="4"/>
      <c r="BH115" s="4"/>
      <c r="BI115" s="4"/>
      <c r="BJ115" s="4"/>
      <c r="BK115" s="4"/>
      <c r="BL115" s="4"/>
      <c r="BM115" s="4"/>
      <c r="BN115" s="4"/>
      <c r="BO115" s="4"/>
      <c r="BP115" s="4"/>
      <c r="BQ115" s="4"/>
      <c r="BR115" s="4"/>
      <c r="BS115" s="4"/>
      <c r="BT115" s="4"/>
      <c r="BU115" s="4"/>
      <c r="BV115" s="4"/>
      <c r="BW115" s="4"/>
      <c r="BX115" s="4"/>
      <c r="BY115" s="4"/>
      <c r="BZ115" s="4"/>
      <c r="CA115" s="4"/>
      <c r="CB115" s="4"/>
      <c r="CC115" s="4"/>
      <c r="CD115" s="4"/>
      <c r="CE115" s="4"/>
      <c r="CF115" s="4"/>
      <c r="CG115" s="4"/>
      <c r="CH115" s="4"/>
      <c r="CI115" s="4"/>
      <c r="CJ115" s="4"/>
      <c r="CK115" s="4"/>
      <c r="CL115" s="4"/>
      <c r="CM115" s="4"/>
      <c r="CN115" s="4"/>
      <c r="CO115" s="4"/>
      <c r="CP115" s="4"/>
      <c r="CQ115" s="4"/>
      <c r="CR115" s="4"/>
      <c r="CS115" s="4"/>
      <c r="CT115" s="4"/>
      <c r="CU115" s="4"/>
      <c r="CV115" s="4"/>
      <c r="CW115" s="4"/>
      <c r="CX115" s="4"/>
      <c r="CY115" s="4"/>
      <c r="CZ115" s="4"/>
      <c r="DA115" s="4"/>
      <c r="DB115" s="4"/>
      <c r="DC115" s="4"/>
      <c r="DD115" s="4"/>
      <c r="DE115" s="4"/>
      <c r="DF115" s="4"/>
      <c r="DG115" s="4"/>
      <c r="DH115" s="4"/>
      <c r="DI115" s="4"/>
      <c r="DJ115" s="4"/>
      <c r="DK115" s="4"/>
      <c r="DL115" s="4"/>
      <c r="DM115" s="4"/>
      <c r="DN115" s="4"/>
      <c r="DO115" s="4"/>
      <c r="DP115" s="4"/>
      <c r="DQ115" s="4"/>
      <c r="DR115" s="4"/>
      <c r="DS115" s="4"/>
      <c r="DT115" s="4"/>
      <c r="DU115" s="4"/>
      <c r="DV115" s="4"/>
      <c r="DW115" s="4"/>
      <c r="DX115" s="4"/>
      <c r="DY115" s="4"/>
      <c r="DZ115" s="4"/>
      <c r="EA115" s="4"/>
      <c r="EB115" s="4"/>
      <c r="EC115" s="4"/>
      <c r="ED115" s="4"/>
      <c r="EE115" s="4"/>
      <c r="EF115" s="4"/>
      <c r="EG115" s="4"/>
      <c r="EH115" s="4"/>
      <c r="EI115" s="4"/>
      <c r="EJ115" s="4"/>
      <c r="EK115" s="4"/>
      <c r="EL115" s="4"/>
      <c r="EM115" s="4"/>
      <c r="EN115" s="4"/>
      <c r="EO115" s="4"/>
      <c r="EP115" s="4"/>
      <c r="EQ115" s="4"/>
      <c r="ER115" s="4"/>
      <c r="ES115" s="4"/>
    </row>
    <row r="116" spans="1:149" s="51" customFormat="1" ht="19.5" customHeight="1" x14ac:dyDescent="0.2">
      <c r="A116" s="76"/>
      <c r="B116" s="76"/>
      <c r="C116" s="58">
        <v>221</v>
      </c>
      <c r="D116" s="58" t="s">
        <v>117</v>
      </c>
      <c r="E116" s="58" t="s">
        <v>10</v>
      </c>
      <c r="F116" s="58" t="s">
        <v>58</v>
      </c>
      <c r="G116" s="58">
        <v>1</v>
      </c>
      <c r="H116" s="57">
        <v>62</v>
      </c>
      <c r="I116" s="58" t="s">
        <v>292</v>
      </c>
      <c r="J116" s="52" t="str">
        <f>CONCATENATE("INSERT INTO `medical_vacancies` (`id`, `keyOrganization`, `job`, `division`, `bet`, `measures`) VALUES (NULL, ","'",D116,"', '",E116,"', ","'",F116,"', ","'",G116,"', ","'",I116,"');")</f>
        <v>INSERT INTO `medical_vacancies` (`id`, `keyOrganization`, `job`, `division`, `bet`, `measures`) VALUES (NULL, 'dankov-crb', 'врач-педиатр участковый', 'поликлиника', '1', 'предусмотрена социальная выплата на приобретение или строительство жилья, для докторов медицинских наук выплата 5 млн.руб., ежемесячная денежная компенсация за наем (поднаем) жилых помещений');</v>
      </c>
      <c r="K116" s="53" t="s">
        <v>149</v>
      </c>
      <c r="L116" s="54" t="s">
        <v>150</v>
      </c>
      <c r="M116" s="52" t="str">
        <f t="shared" si="6"/>
        <v>&lt;div id='entry'&gt;&lt;/div&gt;
&lt;link rel='stylesheet' href='http://h90428dg.beget.tech/css/style_doctor.css'&gt;
&lt;script src='https://yastatic.net/s3/frontend/forms/_/embed.js'&gt;&lt;/script&gt;
&lt;script src='http://h90428dg.beget.tech/js/POST_Request.js'&gt;&lt;/script&gt;
&lt;script&gt;let data = display('dankov-crb');&lt;/script&gt;</v>
      </c>
      <c r="N116" s="4"/>
      <c r="O116" s="4"/>
      <c r="P116" s="4"/>
      <c r="Q116" s="4"/>
      <c r="R116" s="4"/>
      <c r="S116" s="4"/>
      <c r="T116" s="4"/>
      <c r="U116" s="4"/>
      <c r="V116" s="4"/>
      <c r="W116" s="4"/>
      <c r="X116" s="4"/>
      <c r="Y116" s="4"/>
      <c r="Z116" s="4"/>
      <c r="AA116" s="4"/>
      <c r="AB116" s="4"/>
      <c r="AC116" s="4"/>
      <c r="AD116" s="4"/>
      <c r="AE116" s="4"/>
      <c r="AF116" s="4"/>
      <c r="AG116" s="4"/>
      <c r="AH116" s="4"/>
      <c r="AI116" s="4"/>
      <c r="AJ116" s="4"/>
      <c r="AK116" s="4"/>
      <c r="AL116" s="4"/>
      <c r="AM116" s="4"/>
      <c r="AN116" s="4"/>
      <c r="AO116" s="4"/>
      <c r="AP116" s="4"/>
      <c r="AQ116" s="4"/>
      <c r="AR116" s="4"/>
      <c r="AS116" s="4"/>
      <c r="AT116" s="4"/>
      <c r="AU116" s="4"/>
      <c r="AV116" s="4"/>
      <c r="AW116" s="4"/>
      <c r="AX116" s="4"/>
      <c r="AY116" s="4"/>
      <c r="AZ116" s="4"/>
      <c r="BA116" s="4"/>
      <c r="BB116" s="4"/>
      <c r="BC116" s="4"/>
      <c r="BD116" s="4"/>
      <c r="BE116" s="4"/>
      <c r="BF116" s="4"/>
      <c r="BG116" s="4"/>
      <c r="BH116" s="4"/>
      <c r="BI116" s="4"/>
      <c r="BJ116" s="4"/>
      <c r="BK116" s="4"/>
      <c r="BL116" s="4"/>
      <c r="BM116" s="4"/>
      <c r="BN116" s="4"/>
      <c r="BO116" s="4"/>
      <c r="BP116" s="4"/>
      <c r="BQ116" s="4"/>
      <c r="BR116" s="4"/>
      <c r="BS116" s="4"/>
      <c r="BT116" s="4"/>
      <c r="BU116" s="4"/>
      <c r="BV116" s="4"/>
      <c r="BW116" s="4"/>
      <c r="BX116" s="4"/>
      <c r="BY116" s="4"/>
      <c r="BZ116" s="4"/>
      <c r="CA116" s="4"/>
      <c r="CB116" s="4"/>
      <c r="CC116" s="4"/>
      <c r="CD116" s="4"/>
      <c r="CE116" s="4"/>
      <c r="CF116" s="4"/>
      <c r="CG116" s="4"/>
      <c r="CH116" s="4"/>
      <c r="CI116" s="4"/>
      <c r="CJ116" s="4"/>
      <c r="CK116" s="4"/>
      <c r="CL116" s="4"/>
      <c r="CM116" s="4"/>
      <c r="CN116" s="4"/>
      <c r="CO116" s="4"/>
      <c r="CP116" s="4"/>
      <c r="CQ116" s="4"/>
      <c r="CR116" s="4"/>
      <c r="CS116" s="4"/>
      <c r="CT116" s="4"/>
      <c r="CU116" s="4"/>
      <c r="CV116" s="4"/>
      <c r="CW116" s="4"/>
      <c r="CX116" s="4"/>
      <c r="CY116" s="4"/>
      <c r="CZ116" s="4"/>
      <c r="DA116" s="4"/>
      <c r="DB116" s="4"/>
      <c r="DC116" s="4"/>
      <c r="DD116" s="4"/>
      <c r="DE116" s="4"/>
      <c r="DF116" s="4"/>
      <c r="DG116" s="4"/>
      <c r="DH116" s="4"/>
      <c r="DI116" s="4"/>
      <c r="DJ116" s="4"/>
      <c r="DK116" s="4"/>
      <c r="DL116" s="4"/>
      <c r="DM116" s="4"/>
      <c r="DN116" s="4"/>
      <c r="DO116" s="4"/>
      <c r="DP116" s="4"/>
      <c r="DQ116" s="4"/>
      <c r="DR116" s="4"/>
      <c r="DS116" s="4"/>
      <c r="DT116" s="4"/>
      <c r="DU116" s="4"/>
      <c r="DV116" s="4"/>
      <c r="DW116" s="4"/>
      <c r="DX116" s="4"/>
      <c r="DY116" s="4"/>
      <c r="DZ116" s="4"/>
      <c r="EA116" s="4"/>
      <c r="EB116" s="4"/>
      <c r="EC116" s="4"/>
      <c r="ED116" s="4"/>
      <c r="EE116" s="4"/>
      <c r="EF116" s="4"/>
      <c r="EG116" s="4"/>
      <c r="EH116" s="4"/>
      <c r="EI116" s="4"/>
      <c r="EJ116" s="4"/>
      <c r="EK116" s="4"/>
      <c r="EL116" s="4"/>
      <c r="EM116" s="4"/>
      <c r="EN116" s="4"/>
      <c r="EO116" s="4"/>
      <c r="EP116" s="4"/>
      <c r="EQ116" s="4"/>
      <c r="ER116" s="4"/>
      <c r="ES116" s="4"/>
    </row>
    <row r="117" spans="1:149" s="51" customFormat="1" ht="19.5" customHeight="1" x14ac:dyDescent="0.2">
      <c r="A117" s="76"/>
      <c r="B117" s="76"/>
      <c r="C117" s="58">
        <v>222</v>
      </c>
      <c r="D117" s="58" t="s">
        <v>117</v>
      </c>
      <c r="E117" s="58" t="s">
        <v>9</v>
      </c>
      <c r="F117" s="58" t="s">
        <v>58</v>
      </c>
      <c r="G117" s="58">
        <v>1</v>
      </c>
      <c r="H117" s="57">
        <v>56.605499999999999</v>
      </c>
      <c r="I117" s="58" t="s">
        <v>95</v>
      </c>
      <c r="J117" s="52" t="str">
        <f>CONCATENATE("INSERT INTO `medical_vacancies` (`id`, `keyOrganization`, `job`, `division`, `bet`, `measures`) VALUES (NULL, ","'",D117,"', '",E117,"', ","'",F117,"', ","'",G117,"', ","'",I117,"');")</f>
        <v>INSERT INTO `medical_vacancies` (`id`, `keyOrganization`, `job`, `division`, `bet`, `measures`) VALUES (NULL, 'dankov-crb', 'врач-рентгенолог', 'поликлиника', '1', 'ежемесячная денежная компенсация за наем (поднаем) жилых помещений, ежемесячная денежная компенсация по оплате ЖКХ');</v>
      </c>
      <c r="K117" s="53" t="s">
        <v>149</v>
      </c>
      <c r="L117" s="54" t="s">
        <v>150</v>
      </c>
      <c r="M117" s="52" t="str">
        <f t="shared" si="6"/>
        <v>&lt;div id='entry'&gt;&lt;/div&gt;
&lt;link rel='stylesheet' href='http://h90428dg.beget.tech/css/style_doctor.css'&gt;
&lt;script src='https://yastatic.net/s3/frontend/forms/_/embed.js'&gt;&lt;/script&gt;
&lt;script src='http://h90428dg.beget.tech/js/POST_Request.js'&gt;&lt;/script&gt;
&lt;script&gt;let data = display('dankov-crb');&lt;/script&gt;</v>
      </c>
      <c r="N117" s="4"/>
      <c r="O117" s="4"/>
      <c r="P117" s="4"/>
      <c r="Q117" s="4"/>
      <c r="R117" s="4"/>
      <c r="S117" s="4"/>
      <c r="T117" s="4"/>
      <c r="U117" s="4"/>
      <c r="V117" s="4"/>
      <c r="W117" s="4"/>
      <c r="X117" s="4"/>
      <c r="Y117" s="4"/>
      <c r="Z117" s="4"/>
      <c r="AA117" s="4"/>
      <c r="AB117" s="4"/>
      <c r="AC117" s="4"/>
      <c r="AD117" s="4"/>
      <c r="AE117" s="4"/>
      <c r="AF117" s="4"/>
      <c r="AG117" s="4"/>
      <c r="AH117" s="4"/>
      <c r="AI117" s="4"/>
      <c r="AJ117" s="4"/>
      <c r="AK117" s="4"/>
      <c r="AL117" s="4"/>
      <c r="AM117" s="4"/>
      <c r="AN117" s="4"/>
      <c r="AO117" s="4"/>
      <c r="AP117" s="4"/>
      <c r="AQ117" s="4"/>
      <c r="AR117" s="4"/>
      <c r="AS117" s="4"/>
      <c r="AT117" s="4"/>
      <c r="AU117" s="4"/>
      <c r="AV117" s="4"/>
      <c r="AW117" s="4"/>
      <c r="AX117" s="4"/>
      <c r="AY117" s="4"/>
      <c r="AZ117" s="4"/>
      <c r="BA117" s="4"/>
      <c r="BB117" s="4"/>
      <c r="BC117" s="4"/>
      <c r="BD117" s="4"/>
      <c r="BE117" s="4"/>
      <c r="BF117" s="4"/>
      <c r="BG117" s="4"/>
      <c r="BH117" s="4"/>
      <c r="BI117" s="4"/>
      <c r="BJ117" s="4"/>
      <c r="BK117" s="4"/>
      <c r="BL117" s="4"/>
      <c r="BM117" s="4"/>
      <c r="BN117" s="4"/>
      <c r="BO117" s="4"/>
      <c r="BP117" s="4"/>
      <c r="BQ117" s="4"/>
      <c r="BR117" s="4"/>
      <c r="BS117" s="4"/>
      <c r="BT117" s="4"/>
      <c r="BU117" s="4"/>
      <c r="BV117" s="4"/>
      <c r="BW117" s="4"/>
      <c r="BX117" s="4"/>
      <c r="BY117" s="4"/>
      <c r="BZ117" s="4"/>
      <c r="CA117" s="4"/>
      <c r="CB117" s="4"/>
      <c r="CC117" s="4"/>
      <c r="CD117" s="4"/>
      <c r="CE117" s="4"/>
      <c r="CF117" s="4"/>
      <c r="CG117" s="4"/>
      <c r="CH117" s="4"/>
      <c r="CI117" s="4"/>
      <c r="CJ117" s="4"/>
      <c r="CK117" s="4"/>
      <c r="CL117" s="4"/>
      <c r="CM117" s="4"/>
      <c r="CN117" s="4"/>
      <c r="CO117" s="4"/>
      <c r="CP117" s="4"/>
      <c r="CQ117" s="4"/>
      <c r="CR117" s="4"/>
      <c r="CS117" s="4"/>
      <c r="CT117" s="4"/>
      <c r="CU117" s="4"/>
      <c r="CV117" s="4"/>
      <c r="CW117" s="4"/>
      <c r="CX117" s="4"/>
      <c r="CY117" s="4"/>
      <c r="CZ117" s="4"/>
      <c r="DA117" s="4"/>
      <c r="DB117" s="4"/>
      <c r="DC117" s="4"/>
      <c r="DD117" s="4"/>
      <c r="DE117" s="4"/>
      <c r="DF117" s="4"/>
      <c r="DG117" s="4"/>
      <c r="DH117" s="4"/>
      <c r="DI117" s="4"/>
      <c r="DJ117" s="4"/>
      <c r="DK117" s="4"/>
      <c r="DL117" s="4"/>
      <c r="DM117" s="4"/>
      <c r="DN117" s="4"/>
      <c r="DO117" s="4"/>
      <c r="DP117" s="4"/>
      <c r="DQ117" s="4"/>
      <c r="DR117" s="4"/>
      <c r="DS117" s="4"/>
      <c r="DT117" s="4"/>
      <c r="DU117" s="4"/>
      <c r="DV117" s="4"/>
      <c r="DW117" s="4"/>
      <c r="DX117" s="4"/>
      <c r="DY117" s="4"/>
      <c r="DZ117" s="4"/>
      <c r="EA117" s="4"/>
      <c r="EB117" s="4"/>
      <c r="EC117" s="4"/>
      <c r="ED117" s="4"/>
      <c r="EE117" s="4"/>
      <c r="EF117" s="4"/>
      <c r="EG117" s="4"/>
      <c r="EH117" s="4"/>
      <c r="EI117" s="4"/>
      <c r="EJ117" s="4"/>
      <c r="EK117" s="4"/>
      <c r="EL117" s="4"/>
      <c r="EM117" s="4"/>
      <c r="EN117" s="4"/>
      <c r="EO117" s="4"/>
      <c r="EP117" s="4"/>
      <c r="EQ117" s="4"/>
      <c r="ER117" s="4"/>
      <c r="ES117" s="4"/>
    </row>
    <row r="118" spans="1:149" s="51" customFormat="1" ht="19.5" customHeight="1" x14ac:dyDescent="0.2">
      <c r="A118" s="76"/>
      <c r="B118" s="76"/>
      <c r="C118" s="58">
        <v>223</v>
      </c>
      <c r="D118" s="58" t="s">
        <v>117</v>
      </c>
      <c r="E118" s="58" t="s">
        <v>11</v>
      </c>
      <c r="F118" s="58" t="s">
        <v>58</v>
      </c>
      <c r="G118" s="58">
        <v>1</v>
      </c>
      <c r="H118" s="57">
        <v>48.541499999999999</v>
      </c>
      <c r="I118" s="58" t="s">
        <v>292</v>
      </c>
      <c r="J118" s="52" t="e">
        <f>CONCATENATE("INSERT INTO `medical_vacancies` (`id`, `keyOrganization`, `job`, `division`, `bet`, `measures`) VALUES (NULL, ","'",D118,"', '",E118,"', ","'",F118,"', ","'",G118,"', ","'",#REF!,"');")</f>
        <v>#REF!</v>
      </c>
      <c r="K118" s="53" t="s">
        <v>149</v>
      </c>
      <c r="L118" s="54" t="s">
        <v>150</v>
      </c>
      <c r="M118" s="52" t="str">
        <f t="shared" si="6"/>
        <v>&lt;div id='entry'&gt;&lt;/div&gt;
&lt;link rel='stylesheet' href='http://h90428dg.beget.tech/css/style_doctor.css'&gt;
&lt;script src='https://yastatic.net/s3/frontend/forms/_/embed.js'&gt;&lt;/script&gt;
&lt;script src='http://h90428dg.beget.tech/js/POST_Request.js'&gt;&lt;/script&gt;
&lt;script&gt;let data = display('dankov-crb');&lt;/script&gt;</v>
      </c>
      <c r="N118" s="4"/>
      <c r="O118" s="4"/>
      <c r="P118" s="4"/>
      <c r="Q118" s="4"/>
      <c r="R118" s="4"/>
      <c r="S118" s="4"/>
      <c r="T118" s="4"/>
      <c r="U118" s="4"/>
      <c r="V118" s="4"/>
      <c r="W118" s="4"/>
      <c r="X118" s="4"/>
      <c r="Y118" s="4"/>
      <c r="Z118" s="4"/>
      <c r="AA118" s="4"/>
      <c r="AB118" s="4"/>
      <c r="AC118" s="4"/>
      <c r="AD118" s="4"/>
      <c r="AE118" s="4"/>
      <c r="AF118" s="4"/>
      <c r="AG118" s="4"/>
      <c r="AH118" s="4"/>
      <c r="AI118" s="4"/>
      <c r="AJ118" s="4"/>
      <c r="AK118" s="4"/>
      <c r="AL118" s="4"/>
      <c r="AM118" s="4"/>
      <c r="AN118" s="4"/>
      <c r="AO118" s="4"/>
      <c r="AP118" s="4"/>
      <c r="AQ118" s="4"/>
      <c r="AR118" s="4"/>
      <c r="AS118" s="4"/>
      <c r="AT118" s="4"/>
      <c r="AU118" s="4"/>
      <c r="AV118" s="4"/>
      <c r="AW118" s="4"/>
      <c r="AX118" s="4"/>
      <c r="AY118" s="4"/>
      <c r="AZ118" s="4"/>
      <c r="BA118" s="4"/>
      <c r="BB118" s="4"/>
      <c r="BC118" s="4"/>
      <c r="BD118" s="4"/>
      <c r="BE118" s="4"/>
      <c r="BF118" s="4"/>
      <c r="BG118" s="4"/>
      <c r="BH118" s="4"/>
      <c r="BI118" s="4"/>
      <c r="BJ118" s="4"/>
      <c r="BK118" s="4"/>
      <c r="BL118" s="4"/>
      <c r="BM118" s="4"/>
      <c r="BN118" s="4"/>
      <c r="BO118" s="4"/>
      <c r="BP118" s="4"/>
      <c r="BQ118" s="4"/>
      <c r="BR118" s="4"/>
      <c r="BS118" s="4"/>
      <c r="BT118" s="4"/>
      <c r="BU118" s="4"/>
      <c r="BV118" s="4"/>
      <c r="BW118" s="4"/>
      <c r="BX118" s="4"/>
      <c r="BY118" s="4"/>
      <c r="BZ118" s="4"/>
      <c r="CA118" s="4"/>
      <c r="CB118" s="4"/>
      <c r="CC118" s="4"/>
      <c r="CD118" s="4"/>
      <c r="CE118" s="4"/>
      <c r="CF118" s="4"/>
      <c r="CG118" s="4"/>
      <c r="CH118" s="4"/>
      <c r="CI118" s="4"/>
      <c r="CJ118" s="4"/>
      <c r="CK118" s="4"/>
      <c r="CL118" s="4"/>
      <c r="CM118" s="4"/>
      <c r="CN118" s="4"/>
      <c r="CO118" s="4"/>
      <c r="CP118" s="4"/>
      <c r="CQ118" s="4"/>
      <c r="CR118" s="4"/>
      <c r="CS118" s="4"/>
      <c r="CT118" s="4"/>
      <c r="CU118" s="4"/>
      <c r="CV118" s="4"/>
      <c r="CW118" s="4"/>
      <c r="CX118" s="4"/>
      <c r="CY118" s="4"/>
      <c r="CZ118" s="4"/>
      <c r="DA118" s="4"/>
      <c r="DB118" s="4"/>
      <c r="DC118" s="4"/>
      <c r="DD118" s="4"/>
      <c r="DE118" s="4"/>
      <c r="DF118" s="4"/>
      <c r="DG118" s="4"/>
      <c r="DH118" s="4"/>
      <c r="DI118" s="4"/>
      <c r="DJ118" s="4"/>
      <c r="DK118" s="4"/>
      <c r="DL118" s="4"/>
      <c r="DM118" s="4"/>
      <c r="DN118" s="4"/>
      <c r="DO118" s="4"/>
      <c r="DP118" s="4"/>
      <c r="DQ118" s="4"/>
      <c r="DR118" s="4"/>
      <c r="DS118" s="4"/>
      <c r="DT118" s="4"/>
      <c r="DU118" s="4"/>
      <c r="DV118" s="4"/>
      <c r="DW118" s="4"/>
      <c r="DX118" s="4"/>
      <c r="DY118" s="4"/>
      <c r="DZ118" s="4"/>
      <c r="EA118" s="4"/>
      <c r="EB118" s="4"/>
      <c r="EC118" s="4"/>
      <c r="ED118" s="4"/>
      <c r="EE118" s="4"/>
      <c r="EF118" s="4"/>
      <c r="EG118" s="4"/>
      <c r="EH118" s="4"/>
      <c r="EI118" s="4"/>
      <c r="EJ118" s="4"/>
      <c r="EK118" s="4"/>
      <c r="EL118" s="4"/>
      <c r="EM118" s="4"/>
      <c r="EN118" s="4"/>
      <c r="EO118" s="4"/>
      <c r="EP118" s="4"/>
      <c r="EQ118" s="4"/>
      <c r="ER118" s="4"/>
      <c r="ES118" s="4"/>
    </row>
    <row r="119" spans="1:149" s="51" customFormat="1" ht="23.25" customHeight="1" x14ac:dyDescent="0.2">
      <c r="A119" s="76">
        <v>15</v>
      </c>
      <c r="B119" s="76" t="s">
        <v>279</v>
      </c>
      <c r="C119" s="58">
        <v>227</v>
      </c>
      <c r="D119" s="58" t="s">
        <v>118</v>
      </c>
      <c r="E119" s="58" t="s">
        <v>271</v>
      </c>
      <c r="F119" s="58" t="s">
        <v>59</v>
      </c>
      <c r="G119" s="58">
        <v>1</v>
      </c>
      <c r="H119" s="57">
        <v>65</v>
      </c>
      <c r="I119" s="58" t="s">
        <v>292</v>
      </c>
      <c r="J119" s="52" t="e">
        <f>CONCATENATE("INSERT INTO `medical_vacancies` (`id`, `keyOrganization`, `job`, `division`, `bet`, `measures`) VALUES (NULL, ","'",D119,"', '",#REF!,"', ","'",#REF!,"', ","'",#REF!,"', ","'",I119,"');")</f>
        <v>#REF!</v>
      </c>
      <c r="K119" s="53" t="s">
        <v>149</v>
      </c>
      <c r="L119" s="54" t="s">
        <v>150</v>
      </c>
      <c r="M119" s="52" t="str">
        <f t="shared" si="6"/>
        <v>&lt;div id='entry'&gt;&lt;/div&gt;
&lt;link rel='stylesheet' href='http://h90428dg.beget.tech/css/style_doctor.css'&gt;
&lt;script src='https://yastatic.net/s3/frontend/forms/_/embed.js'&gt;&lt;/script&gt;
&lt;script src='http://h90428dg.beget.tech/js/POST_Request.js'&gt;&lt;/script&gt;
&lt;script&gt;let data = display('dobrinsky-crb');&lt;/script&gt;</v>
      </c>
      <c r="N119" s="4"/>
      <c r="O119" s="4"/>
      <c r="P119" s="4"/>
      <c r="Q119" s="4"/>
      <c r="R119" s="4"/>
      <c r="S119" s="4"/>
      <c r="T119" s="4"/>
      <c r="U119" s="4"/>
      <c r="V119" s="4"/>
      <c r="W119" s="4"/>
      <c r="X119" s="4"/>
      <c r="Y119" s="4"/>
      <c r="Z119" s="4"/>
      <c r="AA119" s="4"/>
      <c r="AB119" s="4"/>
      <c r="AC119" s="4"/>
      <c r="AD119" s="4"/>
      <c r="AE119" s="4"/>
      <c r="AF119" s="4"/>
      <c r="AG119" s="4"/>
      <c r="AH119" s="4"/>
      <c r="AI119" s="4"/>
      <c r="AJ119" s="4"/>
      <c r="AK119" s="4"/>
      <c r="AL119" s="4"/>
      <c r="AM119" s="4"/>
      <c r="AN119" s="4"/>
      <c r="AO119" s="4"/>
      <c r="AP119" s="4"/>
      <c r="AQ119" s="4"/>
      <c r="AR119" s="4"/>
      <c r="AS119" s="4"/>
      <c r="AT119" s="4"/>
      <c r="AU119" s="4"/>
      <c r="AV119" s="4"/>
      <c r="AW119" s="4"/>
      <c r="AX119" s="4"/>
      <c r="AY119" s="4"/>
      <c r="AZ119" s="4"/>
      <c r="BA119" s="4"/>
      <c r="BB119" s="4"/>
      <c r="BC119" s="4"/>
      <c r="BD119" s="4"/>
      <c r="BE119" s="4"/>
      <c r="BF119" s="4"/>
      <c r="BG119" s="4"/>
      <c r="BH119" s="4"/>
      <c r="BI119" s="4"/>
      <c r="BJ119" s="4"/>
      <c r="BK119" s="4"/>
      <c r="BL119" s="4"/>
      <c r="BM119" s="4"/>
      <c r="BN119" s="4"/>
      <c r="BO119" s="4"/>
      <c r="BP119" s="4"/>
      <c r="BQ119" s="4"/>
      <c r="BR119" s="4"/>
      <c r="BS119" s="4"/>
      <c r="BT119" s="4"/>
      <c r="BU119" s="4"/>
      <c r="BV119" s="4"/>
      <c r="BW119" s="4"/>
      <c r="BX119" s="4"/>
      <c r="BY119" s="4"/>
      <c r="BZ119" s="4"/>
      <c r="CA119" s="4"/>
      <c r="CB119" s="4"/>
      <c r="CC119" s="4"/>
      <c r="CD119" s="4"/>
      <c r="CE119" s="4"/>
      <c r="CF119" s="4"/>
      <c r="CG119" s="4"/>
      <c r="CH119" s="4"/>
      <c r="CI119" s="4"/>
      <c r="CJ119" s="4"/>
      <c r="CK119" s="4"/>
      <c r="CL119" s="4"/>
      <c r="CM119" s="4"/>
      <c r="CN119" s="4"/>
      <c r="CO119" s="4"/>
      <c r="CP119" s="4"/>
      <c r="CQ119" s="4"/>
      <c r="CR119" s="4"/>
      <c r="CS119" s="4"/>
      <c r="CT119" s="4"/>
      <c r="CU119" s="4"/>
      <c r="CV119" s="4"/>
      <c r="CW119" s="4"/>
      <c r="CX119" s="4"/>
      <c r="CY119" s="4"/>
      <c r="CZ119" s="4"/>
      <c r="DA119" s="4"/>
      <c r="DB119" s="4"/>
      <c r="DC119" s="4"/>
      <c r="DD119" s="4"/>
      <c r="DE119" s="4"/>
      <c r="DF119" s="4"/>
      <c r="DG119" s="4"/>
      <c r="DH119" s="4"/>
      <c r="DI119" s="4"/>
      <c r="DJ119" s="4"/>
      <c r="DK119" s="4"/>
      <c r="DL119" s="4"/>
      <c r="DM119" s="4"/>
      <c r="DN119" s="4"/>
      <c r="DO119" s="4"/>
      <c r="DP119" s="4"/>
      <c r="DQ119" s="4"/>
      <c r="DR119" s="4"/>
      <c r="DS119" s="4"/>
      <c r="DT119" s="4"/>
      <c r="DU119" s="4"/>
      <c r="DV119" s="4"/>
      <c r="DW119" s="4"/>
      <c r="DX119" s="4"/>
      <c r="DY119" s="4"/>
      <c r="DZ119" s="4"/>
      <c r="EA119" s="4"/>
      <c r="EB119" s="4"/>
      <c r="EC119" s="4"/>
      <c r="ED119" s="4"/>
      <c r="EE119" s="4"/>
      <c r="EF119" s="4"/>
      <c r="EG119" s="4"/>
      <c r="EH119" s="4"/>
      <c r="EI119" s="4"/>
      <c r="EJ119" s="4"/>
      <c r="EK119" s="4"/>
      <c r="EL119" s="4"/>
      <c r="EM119" s="4"/>
      <c r="EN119" s="4"/>
      <c r="EO119" s="4"/>
      <c r="EP119" s="4"/>
      <c r="EQ119" s="4"/>
      <c r="ER119" s="4"/>
      <c r="ES119" s="4"/>
    </row>
    <row r="120" spans="1:149" s="51" customFormat="1" ht="22.5" customHeight="1" x14ac:dyDescent="0.2">
      <c r="A120" s="76"/>
      <c r="B120" s="76"/>
      <c r="C120" s="58">
        <v>228</v>
      </c>
      <c r="D120" s="58" t="s">
        <v>118</v>
      </c>
      <c r="E120" s="58" t="s">
        <v>270</v>
      </c>
      <c r="F120" s="58" t="s">
        <v>59</v>
      </c>
      <c r="G120" s="58">
        <v>1</v>
      </c>
      <c r="H120" s="57">
        <v>26</v>
      </c>
      <c r="I120" s="58" t="s">
        <v>292</v>
      </c>
      <c r="J120" s="52" t="str">
        <f>CONCATENATE("INSERT INTO `medical_vacancies` (`id`, `keyOrganization`, `job`, `division`, `bet`, `measures`) VALUES (NULL, ","'",D120,"', '",E119,"', ","'",F119,"', ","'",G119,"', ","'",I120,"');")</f>
        <v>INSERT INTO `medical_vacancies` (`id`, `keyOrganization`, `job`, `division`, `bet`, `measures`) VALUES (NULL, 'dobrinsky-crb', 'врач-терапевт (д.Ольговка)', 'стационар', '1', 'предусмотрена социальная выплата на приобретение или строительство жилья, для докторов медицинских наук выплата 5 млн.руб., ежемесячная денежная компенсация за наем (поднаем) жилых помещений');</v>
      </c>
      <c r="K120" s="53" t="s">
        <v>149</v>
      </c>
      <c r="L120" s="54" t="s">
        <v>150</v>
      </c>
      <c r="M120" s="52" t="str">
        <f t="shared" si="6"/>
        <v>&lt;div id='entry'&gt;&lt;/div&gt;
&lt;link rel='stylesheet' href='http://h90428dg.beget.tech/css/style_doctor.css'&gt;
&lt;script src='https://yastatic.net/s3/frontend/forms/_/embed.js'&gt;&lt;/script&gt;
&lt;script src='http://h90428dg.beget.tech/js/POST_Request.js'&gt;&lt;/script&gt;
&lt;script&gt;let data = display('dobrinsky-crb');&lt;/script&gt;</v>
      </c>
      <c r="N120" s="4"/>
      <c r="O120" s="4"/>
      <c r="P120" s="4"/>
      <c r="Q120" s="4"/>
      <c r="R120" s="4"/>
      <c r="S120" s="4"/>
      <c r="T120" s="4"/>
      <c r="U120" s="4"/>
      <c r="V120" s="4"/>
      <c r="W120" s="4"/>
      <c r="X120" s="4"/>
      <c r="Y120" s="4"/>
      <c r="Z120" s="4"/>
      <c r="AA120" s="4"/>
      <c r="AB120" s="4"/>
      <c r="AC120" s="4"/>
      <c r="AD120" s="4"/>
      <c r="AE120" s="4"/>
      <c r="AF120" s="4"/>
      <c r="AG120" s="4"/>
      <c r="AH120" s="4"/>
      <c r="AI120" s="4"/>
      <c r="AJ120" s="4"/>
      <c r="AK120" s="4"/>
      <c r="AL120" s="4"/>
      <c r="AM120" s="4"/>
      <c r="AN120" s="4"/>
      <c r="AO120" s="4"/>
      <c r="AP120" s="4"/>
      <c r="AQ120" s="4"/>
      <c r="AR120" s="4"/>
      <c r="AS120" s="4"/>
      <c r="AT120" s="4"/>
      <c r="AU120" s="4"/>
      <c r="AV120" s="4"/>
      <c r="AW120" s="4"/>
      <c r="AX120" s="4"/>
      <c r="AY120" s="4"/>
      <c r="AZ120" s="4"/>
      <c r="BA120" s="4"/>
      <c r="BB120" s="4"/>
      <c r="BC120" s="4"/>
      <c r="BD120" s="4"/>
      <c r="BE120" s="4"/>
      <c r="BF120" s="4"/>
      <c r="BG120" s="4"/>
      <c r="BH120" s="4"/>
      <c r="BI120" s="4"/>
      <c r="BJ120" s="4"/>
      <c r="BK120" s="4"/>
      <c r="BL120" s="4"/>
      <c r="BM120" s="4"/>
      <c r="BN120" s="4"/>
      <c r="BO120" s="4"/>
      <c r="BP120" s="4"/>
      <c r="BQ120" s="4"/>
      <c r="BR120" s="4"/>
      <c r="BS120" s="4"/>
      <c r="BT120" s="4"/>
      <c r="BU120" s="4"/>
      <c r="BV120" s="4"/>
      <c r="BW120" s="4"/>
      <c r="BX120" s="4"/>
      <c r="BY120" s="4"/>
      <c r="BZ120" s="4"/>
      <c r="CA120" s="4"/>
      <c r="CB120" s="4"/>
      <c r="CC120" s="4"/>
      <c r="CD120" s="4"/>
      <c r="CE120" s="4"/>
      <c r="CF120" s="4"/>
      <c r="CG120" s="4"/>
      <c r="CH120" s="4"/>
      <c r="CI120" s="4"/>
      <c r="CJ120" s="4"/>
      <c r="CK120" s="4"/>
      <c r="CL120" s="4"/>
      <c r="CM120" s="4"/>
      <c r="CN120" s="4"/>
      <c r="CO120" s="4"/>
      <c r="CP120" s="4"/>
      <c r="CQ120" s="4"/>
      <c r="CR120" s="4"/>
      <c r="CS120" s="4"/>
      <c r="CT120" s="4"/>
      <c r="CU120" s="4"/>
      <c r="CV120" s="4"/>
      <c r="CW120" s="4"/>
      <c r="CX120" s="4"/>
      <c r="CY120" s="4"/>
      <c r="CZ120" s="4"/>
      <c r="DA120" s="4"/>
      <c r="DB120" s="4"/>
      <c r="DC120" s="4"/>
      <c r="DD120" s="4"/>
      <c r="DE120" s="4"/>
      <c r="DF120" s="4"/>
      <c r="DG120" s="4"/>
      <c r="DH120" s="4"/>
      <c r="DI120" s="4"/>
      <c r="DJ120" s="4"/>
      <c r="DK120" s="4"/>
      <c r="DL120" s="4"/>
      <c r="DM120" s="4"/>
      <c r="DN120" s="4"/>
      <c r="DO120" s="4"/>
      <c r="DP120" s="4"/>
      <c r="DQ120" s="4"/>
      <c r="DR120" s="4"/>
      <c r="DS120" s="4"/>
      <c r="DT120" s="4"/>
      <c r="DU120" s="4"/>
      <c r="DV120" s="4"/>
      <c r="DW120" s="4"/>
      <c r="DX120" s="4"/>
      <c r="DY120" s="4"/>
      <c r="DZ120" s="4"/>
      <c r="EA120" s="4"/>
      <c r="EB120" s="4"/>
      <c r="EC120" s="4"/>
      <c r="ED120" s="4"/>
      <c r="EE120" s="4"/>
      <c r="EF120" s="4"/>
      <c r="EG120" s="4"/>
      <c r="EH120" s="4"/>
      <c r="EI120" s="4"/>
      <c r="EJ120" s="4"/>
      <c r="EK120" s="4"/>
      <c r="EL120" s="4"/>
      <c r="EM120" s="4"/>
      <c r="EN120" s="4"/>
      <c r="EO120" s="4"/>
      <c r="EP120" s="4"/>
      <c r="EQ120" s="4"/>
      <c r="ER120" s="4"/>
      <c r="ES120" s="4"/>
    </row>
    <row r="121" spans="1:149" s="51" customFormat="1" ht="19.5" customHeight="1" x14ac:dyDescent="0.2">
      <c r="A121" s="76"/>
      <c r="B121" s="76"/>
      <c r="C121" s="58">
        <v>229</v>
      </c>
      <c r="D121" s="58" t="s">
        <v>118</v>
      </c>
      <c r="E121" s="58" t="s">
        <v>275</v>
      </c>
      <c r="F121" s="58" t="s">
        <v>59</v>
      </c>
      <c r="G121" s="58">
        <v>1</v>
      </c>
      <c r="H121" s="57">
        <v>40.86</v>
      </c>
      <c r="I121" s="58" t="s">
        <v>95</v>
      </c>
      <c r="J121" s="52" t="str">
        <f>CONCATENATE("INSERT INTO `medical_vacancies` (`id`, `keyOrganization`, `job`, `division`, `bet`, `measures`) VALUES (NULL, ","'",D121,"', '",E120,"', ","'",F120,"', ","'",G120,"', ","'",I121,"');")</f>
        <v>INSERT INTO `medical_vacancies` (`id`, `keyOrganization`, `job`, `division`, `bet`, `measures`) VALUES (NULL, 'dobrinsky-crb', 'врач-терапевт (п.Петровский)', 'стационар', '1', 'ежемесячная денежная компенсация за наем (поднаем) жилых помещений, ежемесячная денежная компенсация по оплате ЖКХ');</v>
      </c>
      <c r="K121" s="53" t="s">
        <v>149</v>
      </c>
      <c r="L121" s="54" t="s">
        <v>150</v>
      </c>
      <c r="M121" s="52" t="str">
        <f t="shared" si="6"/>
        <v>&lt;div id='entry'&gt;&lt;/div&gt;
&lt;link rel='stylesheet' href='http://h90428dg.beget.tech/css/style_doctor.css'&gt;
&lt;script src='https://yastatic.net/s3/frontend/forms/_/embed.js'&gt;&lt;/script&gt;
&lt;script src='http://h90428dg.beget.tech/js/POST_Request.js'&gt;&lt;/script&gt;
&lt;script&gt;let data = display('dobrinsky-crb');&lt;/script&gt;</v>
      </c>
      <c r="N121" s="4"/>
      <c r="O121" s="4"/>
      <c r="P121" s="4"/>
      <c r="Q121" s="4"/>
      <c r="R121" s="4"/>
      <c r="S121" s="4"/>
      <c r="T121" s="4"/>
      <c r="U121" s="4"/>
      <c r="V121" s="4"/>
      <c r="W121" s="4"/>
      <c r="X121" s="4"/>
      <c r="Y121" s="4"/>
      <c r="Z121" s="4"/>
      <c r="AA121" s="4"/>
      <c r="AB121" s="4"/>
      <c r="AC121" s="4"/>
      <c r="AD121" s="4"/>
      <c r="AE121" s="4"/>
      <c r="AF121" s="4"/>
      <c r="AG121" s="4"/>
      <c r="AH121" s="4"/>
      <c r="AI121" s="4"/>
      <c r="AJ121" s="4"/>
      <c r="AK121" s="4"/>
      <c r="AL121" s="4"/>
      <c r="AM121" s="4"/>
      <c r="AN121" s="4"/>
      <c r="AO121" s="4"/>
      <c r="AP121" s="4"/>
      <c r="AQ121" s="4"/>
      <c r="AR121" s="4"/>
      <c r="AS121" s="4"/>
      <c r="AT121" s="4"/>
      <c r="AU121" s="4"/>
      <c r="AV121" s="4"/>
      <c r="AW121" s="4"/>
      <c r="AX121" s="4"/>
      <c r="AY121" s="4"/>
      <c r="AZ121" s="4"/>
      <c r="BA121" s="4"/>
      <c r="BB121" s="4"/>
      <c r="BC121" s="4"/>
      <c r="BD121" s="4"/>
      <c r="BE121" s="4"/>
      <c r="BF121" s="4"/>
      <c r="BG121" s="4"/>
      <c r="BH121" s="4"/>
      <c r="BI121" s="4"/>
      <c r="BJ121" s="4"/>
      <c r="BK121" s="4"/>
      <c r="BL121" s="4"/>
      <c r="BM121" s="4"/>
      <c r="BN121" s="4"/>
      <c r="BO121" s="4"/>
      <c r="BP121" s="4"/>
      <c r="BQ121" s="4"/>
      <c r="BR121" s="4"/>
      <c r="BS121" s="4"/>
      <c r="BT121" s="4"/>
      <c r="BU121" s="4"/>
      <c r="BV121" s="4"/>
      <c r="BW121" s="4"/>
      <c r="BX121" s="4"/>
      <c r="BY121" s="4"/>
      <c r="BZ121" s="4"/>
      <c r="CA121" s="4"/>
      <c r="CB121" s="4"/>
      <c r="CC121" s="4"/>
      <c r="CD121" s="4"/>
      <c r="CE121" s="4"/>
      <c r="CF121" s="4"/>
      <c r="CG121" s="4"/>
      <c r="CH121" s="4"/>
      <c r="CI121" s="4"/>
      <c r="CJ121" s="4"/>
      <c r="CK121" s="4"/>
      <c r="CL121" s="4"/>
      <c r="CM121" s="4"/>
      <c r="CN121" s="4"/>
      <c r="CO121" s="4"/>
      <c r="CP121" s="4"/>
      <c r="CQ121" s="4"/>
      <c r="CR121" s="4"/>
      <c r="CS121" s="4"/>
      <c r="CT121" s="4"/>
      <c r="CU121" s="4"/>
      <c r="CV121" s="4"/>
      <c r="CW121" s="4"/>
      <c r="CX121" s="4"/>
      <c r="CY121" s="4"/>
      <c r="CZ121" s="4"/>
      <c r="DA121" s="4"/>
      <c r="DB121" s="4"/>
      <c r="DC121" s="4"/>
      <c r="DD121" s="4"/>
      <c r="DE121" s="4"/>
      <c r="DF121" s="4"/>
      <c r="DG121" s="4"/>
      <c r="DH121" s="4"/>
      <c r="DI121" s="4"/>
      <c r="DJ121" s="4"/>
      <c r="DK121" s="4"/>
      <c r="DL121" s="4"/>
      <c r="DM121" s="4"/>
      <c r="DN121" s="4"/>
      <c r="DO121" s="4"/>
      <c r="DP121" s="4"/>
      <c r="DQ121" s="4"/>
      <c r="DR121" s="4"/>
      <c r="DS121" s="4"/>
      <c r="DT121" s="4"/>
      <c r="DU121" s="4"/>
      <c r="DV121" s="4"/>
      <c r="DW121" s="4"/>
      <c r="DX121" s="4"/>
      <c r="DY121" s="4"/>
      <c r="DZ121" s="4"/>
      <c r="EA121" s="4"/>
      <c r="EB121" s="4"/>
      <c r="EC121" s="4"/>
      <c r="ED121" s="4"/>
      <c r="EE121" s="4"/>
      <c r="EF121" s="4"/>
      <c r="EG121" s="4"/>
      <c r="EH121" s="4"/>
      <c r="EI121" s="4"/>
      <c r="EJ121" s="4"/>
      <c r="EK121" s="4"/>
      <c r="EL121" s="4"/>
      <c r="EM121" s="4"/>
      <c r="EN121" s="4"/>
      <c r="EO121" s="4"/>
      <c r="EP121" s="4"/>
      <c r="EQ121" s="4"/>
      <c r="ER121" s="4"/>
      <c r="ES121" s="4"/>
    </row>
    <row r="122" spans="1:149" s="51" customFormat="1" ht="19.5" customHeight="1" x14ac:dyDescent="0.2">
      <c r="A122" s="76"/>
      <c r="B122" s="76"/>
      <c r="C122" s="58">
        <v>230</v>
      </c>
      <c r="D122" s="58" t="s">
        <v>118</v>
      </c>
      <c r="E122" s="58" t="s">
        <v>15</v>
      </c>
      <c r="F122" s="58" t="s">
        <v>59</v>
      </c>
      <c r="G122" s="58">
        <v>1</v>
      </c>
      <c r="H122" s="57">
        <v>60.7</v>
      </c>
      <c r="I122" s="58" t="s">
        <v>292</v>
      </c>
      <c r="J122" s="52" t="str">
        <f>CONCATENATE("INSERT INTO `medical_vacancies` (`id`, `keyOrganization`, `job`, `division`, `bet`, `measures`) VALUES (NULL, ","'",D122,"', '",E121,"', ","'",F121,"', ","'",G121,"', ","'",I122,"');")</f>
        <v>INSERT INTO `medical_vacancies` (`id`, `keyOrganization`, `job`, `division`, `bet`, `measures`) VALUES (NULL, 'dobrinsky-crb', 'врач-невролог (д.Ольговка)', 'стационар', '1', 'предусмотрена социальная выплата на приобретение или строительство жилья, для докторов медицинских наук выплата 5 млн.руб., ежемесячная денежная компенсация за наем (поднаем) жилых помещений');</v>
      </c>
      <c r="K122" s="53" t="s">
        <v>149</v>
      </c>
      <c r="L122" s="54" t="s">
        <v>150</v>
      </c>
      <c r="M122" s="52" t="str">
        <f t="shared" si="6"/>
        <v>&lt;div id='entry'&gt;&lt;/div&gt;
&lt;link rel='stylesheet' href='http://h90428dg.beget.tech/css/style_doctor.css'&gt;
&lt;script src='https://yastatic.net/s3/frontend/forms/_/embed.js'&gt;&lt;/script&gt;
&lt;script src='http://h90428dg.beget.tech/js/POST_Request.js'&gt;&lt;/script&gt;
&lt;script&gt;let data = display('dobrinsky-crb');&lt;/script&gt;</v>
      </c>
      <c r="N122" s="4"/>
      <c r="O122" s="4"/>
      <c r="P122" s="4"/>
      <c r="Q122" s="4"/>
      <c r="R122" s="4"/>
      <c r="S122" s="4"/>
      <c r="T122" s="4"/>
      <c r="U122" s="4"/>
      <c r="V122" s="4"/>
      <c r="W122" s="4"/>
      <c r="X122" s="4"/>
      <c r="Y122" s="4"/>
      <c r="Z122" s="4"/>
      <c r="AA122" s="4"/>
      <c r="AB122" s="4"/>
      <c r="AC122" s="4"/>
      <c r="AD122" s="4"/>
      <c r="AE122" s="4"/>
      <c r="AF122" s="4"/>
      <c r="AG122" s="4"/>
      <c r="AH122" s="4"/>
      <c r="AI122" s="4"/>
      <c r="AJ122" s="4"/>
      <c r="AK122" s="4"/>
      <c r="AL122" s="4"/>
      <c r="AM122" s="4"/>
      <c r="AN122" s="4"/>
      <c r="AO122" s="4"/>
      <c r="AP122" s="4"/>
      <c r="AQ122" s="4"/>
      <c r="AR122" s="4"/>
      <c r="AS122" s="4"/>
      <c r="AT122" s="4"/>
      <c r="AU122" s="4"/>
      <c r="AV122" s="4"/>
      <c r="AW122" s="4"/>
      <c r="AX122" s="4"/>
      <c r="AY122" s="4"/>
      <c r="AZ122" s="4"/>
      <c r="BA122" s="4"/>
      <c r="BB122" s="4"/>
      <c r="BC122" s="4"/>
      <c r="BD122" s="4"/>
      <c r="BE122" s="4"/>
      <c r="BF122" s="4"/>
      <c r="BG122" s="4"/>
      <c r="BH122" s="4"/>
      <c r="BI122" s="4"/>
      <c r="BJ122" s="4"/>
      <c r="BK122" s="4"/>
      <c r="BL122" s="4"/>
      <c r="BM122" s="4"/>
      <c r="BN122" s="4"/>
      <c r="BO122" s="4"/>
      <c r="BP122" s="4"/>
      <c r="BQ122" s="4"/>
      <c r="BR122" s="4"/>
      <c r="BS122" s="4"/>
      <c r="BT122" s="4"/>
      <c r="BU122" s="4"/>
      <c r="BV122" s="4"/>
      <c r="BW122" s="4"/>
      <c r="BX122" s="4"/>
      <c r="BY122" s="4"/>
      <c r="BZ122" s="4"/>
      <c r="CA122" s="4"/>
      <c r="CB122" s="4"/>
      <c r="CC122" s="4"/>
      <c r="CD122" s="4"/>
      <c r="CE122" s="4"/>
      <c r="CF122" s="4"/>
      <c r="CG122" s="4"/>
      <c r="CH122" s="4"/>
      <c r="CI122" s="4"/>
      <c r="CJ122" s="4"/>
      <c r="CK122" s="4"/>
      <c r="CL122" s="4"/>
      <c r="CM122" s="4"/>
      <c r="CN122" s="4"/>
      <c r="CO122" s="4"/>
      <c r="CP122" s="4"/>
      <c r="CQ122" s="4"/>
      <c r="CR122" s="4"/>
      <c r="CS122" s="4"/>
      <c r="CT122" s="4"/>
      <c r="CU122" s="4"/>
      <c r="CV122" s="4"/>
      <c r="CW122" s="4"/>
      <c r="CX122" s="4"/>
      <c r="CY122" s="4"/>
      <c r="CZ122" s="4"/>
      <c r="DA122" s="4"/>
      <c r="DB122" s="4"/>
      <c r="DC122" s="4"/>
      <c r="DD122" s="4"/>
      <c r="DE122" s="4"/>
      <c r="DF122" s="4"/>
      <c r="DG122" s="4"/>
      <c r="DH122" s="4"/>
      <c r="DI122" s="4"/>
      <c r="DJ122" s="4"/>
      <c r="DK122" s="4"/>
      <c r="DL122" s="4"/>
      <c r="DM122" s="4"/>
      <c r="DN122" s="4"/>
      <c r="DO122" s="4"/>
      <c r="DP122" s="4"/>
      <c r="DQ122" s="4"/>
      <c r="DR122" s="4"/>
      <c r="DS122" s="4"/>
      <c r="DT122" s="4"/>
      <c r="DU122" s="4"/>
      <c r="DV122" s="4"/>
      <c r="DW122" s="4"/>
      <c r="DX122" s="4"/>
      <c r="DY122" s="4"/>
      <c r="DZ122" s="4"/>
      <c r="EA122" s="4"/>
      <c r="EB122" s="4"/>
      <c r="EC122" s="4"/>
      <c r="ED122" s="4"/>
      <c r="EE122" s="4"/>
      <c r="EF122" s="4"/>
      <c r="EG122" s="4"/>
      <c r="EH122" s="4"/>
      <c r="EI122" s="4"/>
      <c r="EJ122" s="4"/>
      <c r="EK122" s="4"/>
      <c r="EL122" s="4"/>
      <c r="EM122" s="4"/>
      <c r="EN122" s="4"/>
      <c r="EO122" s="4"/>
      <c r="EP122" s="4"/>
      <c r="EQ122" s="4"/>
      <c r="ER122" s="4"/>
      <c r="ES122" s="4"/>
    </row>
    <row r="123" spans="1:149" s="51" customFormat="1" ht="19.5" customHeight="1" x14ac:dyDescent="0.2">
      <c r="A123" s="76"/>
      <c r="B123" s="76"/>
      <c r="C123" s="58">
        <v>231</v>
      </c>
      <c r="D123" s="58" t="s">
        <v>118</v>
      </c>
      <c r="E123" s="58" t="s">
        <v>5</v>
      </c>
      <c r="F123" s="58" t="s">
        <v>58</v>
      </c>
      <c r="G123" s="58">
        <v>1</v>
      </c>
      <c r="H123" s="57">
        <v>45</v>
      </c>
      <c r="I123" s="58" t="s">
        <v>292</v>
      </c>
      <c r="J123" s="52" t="str">
        <f>CONCATENATE("INSERT INTO `medical_vacancies` (`id`, `keyOrganization`, `job`, `division`, `bet`, `measures`) VALUES (NULL, ","'",D123,"', '",E122,"', ","'",F122,"', ","'",G122,"', ","'",I123,"');")</f>
        <v>INSERT INTO `medical_vacancies` (`id`, `keyOrganization`, `job`, `division`, `bet`, `measures`) VALUES (NULL, 'dobrinsky-crb', 'врач-анестезиолог-реаниматолог', 'стационар', '1', 'предусмотрена социальная выплата на приобретение или строительство жилья, для докторов медицинских наук выплата 5 млн.руб., ежемесячная денежная компенсация за наем (поднаем) жилых помещений');</v>
      </c>
      <c r="K123" s="53" t="s">
        <v>149</v>
      </c>
      <c r="L123" s="54" t="s">
        <v>150</v>
      </c>
      <c r="M123" s="52" t="str">
        <f t="shared" si="6"/>
        <v>&lt;div id='entry'&gt;&lt;/div&gt;
&lt;link rel='stylesheet' href='http://h90428dg.beget.tech/css/style_doctor.css'&gt;
&lt;script src='https://yastatic.net/s3/frontend/forms/_/embed.js'&gt;&lt;/script&gt;
&lt;script src='http://h90428dg.beget.tech/js/POST_Request.js'&gt;&lt;/script&gt;
&lt;script&gt;let data = display('dobrinsky-crb');&lt;/script&gt;</v>
      </c>
      <c r="N123" s="4"/>
      <c r="O123" s="4"/>
      <c r="P123" s="4"/>
      <c r="Q123" s="4"/>
      <c r="R123" s="4"/>
      <c r="S123" s="4"/>
      <c r="T123" s="4"/>
      <c r="U123" s="4"/>
      <c r="V123" s="4"/>
      <c r="W123" s="4"/>
      <c r="X123" s="4"/>
      <c r="Y123" s="4"/>
      <c r="Z123" s="4"/>
      <c r="AA123" s="4"/>
      <c r="AB123" s="4"/>
      <c r="AC123" s="4"/>
      <c r="AD123" s="4"/>
      <c r="AE123" s="4"/>
      <c r="AF123" s="4"/>
      <c r="AG123" s="4"/>
      <c r="AH123" s="4"/>
      <c r="AI123" s="4"/>
      <c r="AJ123" s="4"/>
      <c r="AK123" s="4"/>
      <c r="AL123" s="4"/>
      <c r="AM123" s="4"/>
      <c r="AN123" s="4"/>
      <c r="AO123" s="4"/>
      <c r="AP123" s="4"/>
      <c r="AQ123" s="4"/>
      <c r="AR123" s="4"/>
      <c r="AS123" s="4"/>
      <c r="AT123" s="4"/>
      <c r="AU123" s="4"/>
      <c r="AV123" s="4"/>
      <c r="AW123" s="4"/>
      <c r="AX123" s="4"/>
      <c r="AY123" s="4"/>
      <c r="AZ123" s="4"/>
      <c r="BA123" s="4"/>
      <c r="BB123" s="4"/>
      <c r="BC123" s="4"/>
      <c r="BD123" s="4"/>
      <c r="BE123" s="4"/>
      <c r="BF123" s="4"/>
      <c r="BG123" s="4"/>
      <c r="BH123" s="4"/>
      <c r="BI123" s="4"/>
      <c r="BJ123" s="4"/>
      <c r="BK123" s="4"/>
      <c r="BL123" s="4"/>
      <c r="BM123" s="4"/>
      <c r="BN123" s="4"/>
      <c r="BO123" s="4"/>
      <c r="BP123" s="4"/>
      <c r="BQ123" s="4"/>
      <c r="BR123" s="4"/>
      <c r="BS123" s="4"/>
      <c r="BT123" s="4"/>
      <c r="BU123" s="4"/>
      <c r="BV123" s="4"/>
      <c r="BW123" s="4"/>
      <c r="BX123" s="4"/>
      <c r="BY123" s="4"/>
      <c r="BZ123" s="4"/>
      <c r="CA123" s="4"/>
      <c r="CB123" s="4"/>
      <c r="CC123" s="4"/>
      <c r="CD123" s="4"/>
      <c r="CE123" s="4"/>
      <c r="CF123" s="4"/>
      <c r="CG123" s="4"/>
      <c r="CH123" s="4"/>
      <c r="CI123" s="4"/>
      <c r="CJ123" s="4"/>
      <c r="CK123" s="4"/>
      <c r="CL123" s="4"/>
      <c r="CM123" s="4"/>
      <c r="CN123" s="4"/>
      <c r="CO123" s="4"/>
      <c r="CP123" s="4"/>
      <c r="CQ123" s="4"/>
      <c r="CR123" s="4"/>
      <c r="CS123" s="4"/>
      <c r="CT123" s="4"/>
      <c r="CU123" s="4"/>
      <c r="CV123" s="4"/>
      <c r="CW123" s="4"/>
      <c r="CX123" s="4"/>
      <c r="CY123" s="4"/>
      <c r="CZ123" s="4"/>
      <c r="DA123" s="4"/>
      <c r="DB123" s="4"/>
      <c r="DC123" s="4"/>
      <c r="DD123" s="4"/>
      <c r="DE123" s="4"/>
      <c r="DF123" s="4"/>
      <c r="DG123" s="4"/>
      <c r="DH123" s="4"/>
      <c r="DI123" s="4"/>
      <c r="DJ123" s="4"/>
      <c r="DK123" s="4"/>
      <c r="DL123" s="4"/>
      <c r="DM123" s="4"/>
      <c r="DN123" s="4"/>
      <c r="DO123" s="4"/>
      <c r="DP123" s="4"/>
      <c r="DQ123" s="4"/>
      <c r="DR123" s="4"/>
      <c r="DS123" s="4"/>
      <c r="DT123" s="4"/>
      <c r="DU123" s="4"/>
      <c r="DV123" s="4"/>
      <c r="DW123" s="4"/>
      <c r="DX123" s="4"/>
      <c r="DY123" s="4"/>
      <c r="DZ123" s="4"/>
      <c r="EA123" s="4"/>
      <c r="EB123" s="4"/>
      <c r="EC123" s="4"/>
      <c r="ED123" s="4"/>
      <c r="EE123" s="4"/>
      <c r="EF123" s="4"/>
      <c r="EG123" s="4"/>
      <c r="EH123" s="4"/>
      <c r="EI123" s="4"/>
      <c r="EJ123" s="4"/>
      <c r="EK123" s="4"/>
      <c r="EL123" s="4"/>
      <c r="EM123" s="4"/>
      <c r="EN123" s="4"/>
      <c r="EO123" s="4"/>
      <c r="EP123" s="4"/>
      <c r="EQ123" s="4"/>
      <c r="ER123" s="4"/>
      <c r="ES123" s="4"/>
    </row>
    <row r="124" spans="1:149" s="51" customFormat="1" ht="19.5" customHeight="1" x14ac:dyDescent="0.2">
      <c r="A124" s="76"/>
      <c r="B124" s="76"/>
      <c r="C124" s="58">
        <v>232</v>
      </c>
      <c r="D124" s="58" t="s">
        <v>118</v>
      </c>
      <c r="E124" s="58" t="s">
        <v>21</v>
      </c>
      <c r="F124" s="58" t="s">
        <v>58</v>
      </c>
      <c r="G124" s="58">
        <v>1</v>
      </c>
      <c r="H124" s="57">
        <v>53.25</v>
      </c>
      <c r="I124" s="58" t="s">
        <v>95</v>
      </c>
      <c r="J124" s="52" t="str">
        <f>CONCATENATE("INSERT INTO `medical_vacancies` (`id`, `keyOrganization`, `job`, `division`, `bet`, `measures`) VALUES (NULL, ","'",D124,"', '",E123,"', ","'",F123,"', ","'",G123,"', ","'",I124,"');")</f>
        <v>INSERT INTO `medical_vacancies` (`id`, `keyOrganization`, `job`, `division`, `bet`, `measures`) VALUES (NULL, 'dobrinsky-crb', 'врач-офтальмолог', 'поликлиника', '1', 'ежемесячная денежная компенсация за наем (поднаем) жилых помещений, ежемесячная денежная компенсация по оплате ЖКХ');</v>
      </c>
      <c r="K124" s="53" t="s">
        <v>149</v>
      </c>
      <c r="L124" s="54" t="s">
        <v>150</v>
      </c>
      <c r="M124" s="52" t="str">
        <f t="shared" si="6"/>
        <v>&lt;div id='entry'&gt;&lt;/div&gt;
&lt;link rel='stylesheet' href='http://h90428dg.beget.tech/css/style_doctor.css'&gt;
&lt;script src='https://yastatic.net/s3/frontend/forms/_/embed.js'&gt;&lt;/script&gt;
&lt;script src='http://h90428dg.beget.tech/js/POST_Request.js'&gt;&lt;/script&gt;
&lt;script&gt;let data = display('dobrinsky-crb');&lt;/script&gt;</v>
      </c>
      <c r="N124" s="4"/>
      <c r="O124" s="4"/>
      <c r="P124" s="4"/>
      <c r="Q124" s="4"/>
      <c r="R124" s="4"/>
      <c r="S124" s="4"/>
      <c r="T124" s="4"/>
      <c r="U124" s="4"/>
      <c r="V124" s="4"/>
      <c r="W124" s="4"/>
      <c r="X124" s="4"/>
      <c r="Y124" s="4"/>
      <c r="Z124" s="4"/>
      <c r="AA124" s="4"/>
      <c r="AB124" s="4"/>
      <c r="AC124" s="4"/>
      <c r="AD124" s="4"/>
      <c r="AE124" s="4"/>
      <c r="AF124" s="4"/>
      <c r="AG124" s="4"/>
      <c r="AH124" s="4"/>
      <c r="AI124" s="4"/>
      <c r="AJ124" s="4"/>
      <c r="AK124" s="4"/>
      <c r="AL124" s="4"/>
      <c r="AM124" s="4"/>
      <c r="AN124" s="4"/>
      <c r="AO124" s="4"/>
      <c r="AP124" s="4"/>
      <c r="AQ124" s="4"/>
      <c r="AR124" s="4"/>
      <c r="AS124" s="4"/>
      <c r="AT124" s="4"/>
      <c r="AU124" s="4"/>
      <c r="AV124" s="4"/>
      <c r="AW124" s="4"/>
      <c r="AX124" s="4"/>
      <c r="AY124" s="4"/>
      <c r="AZ124" s="4"/>
      <c r="BA124" s="4"/>
      <c r="BB124" s="4"/>
      <c r="BC124" s="4"/>
      <c r="BD124" s="4"/>
      <c r="BE124" s="4"/>
      <c r="BF124" s="4"/>
      <c r="BG124" s="4"/>
      <c r="BH124" s="4"/>
      <c r="BI124" s="4"/>
      <c r="BJ124" s="4"/>
      <c r="BK124" s="4"/>
      <c r="BL124" s="4"/>
      <c r="BM124" s="4"/>
      <c r="BN124" s="4"/>
      <c r="BO124" s="4"/>
      <c r="BP124" s="4"/>
      <c r="BQ124" s="4"/>
      <c r="BR124" s="4"/>
      <c r="BS124" s="4"/>
      <c r="BT124" s="4"/>
      <c r="BU124" s="4"/>
      <c r="BV124" s="4"/>
      <c r="BW124" s="4"/>
      <c r="BX124" s="4"/>
      <c r="BY124" s="4"/>
      <c r="BZ124" s="4"/>
      <c r="CA124" s="4"/>
      <c r="CB124" s="4"/>
      <c r="CC124" s="4"/>
      <c r="CD124" s="4"/>
      <c r="CE124" s="4"/>
      <c r="CF124" s="4"/>
      <c r="CG124" s="4"/>
      <c r="CH124" s="4"/>
      <c r="CI124" s="4"/>
      <c r="CJ124" s="4"/>
      <c r="CK124" s="4"/>
      <c r="CL124" s="4"/>
      <c r="CM124" s="4"/>
      <c r="CN124" s="4"/>
      <c r="CO124" s="4"/>
      <c r="CP124" s="4"/>
      <c r="CQ124" s="4"/>
      <c r="CR124" s="4"/>
      <c r="CS124" s="4"/>
      <c r="CT124" s="4"/>
      <c r="CU124" s="4"/>
      <c r="CV124" s="4"/>
      <c r="CW124" s="4"/>
      <c r="CX124" s="4"/>
      <c r="CY124" s="4"/>
      <c r="CZ124" s="4"/>
      <c r="DA124" s="4"/>
      <c r="DB124" s="4"/>
      <c r="DC124" s="4"/>
      <c r="DD124" s="4"/>
      <c r="DE124" s="4"/>
      <c r="DF124" s="4"/>
      <c r="DG124" s="4"/>
      <c r="DH124" s="4"/>
      <c r="DI124" s="4"/>
      <c r="DJ124" s="4"/>
      <c r="DK124" s="4"/>
      <c r="DL124" s="4"/>
      <c r="DM124" s="4"/>
      <c r="DN124" s="4"/>
      <c r="DO124" s="4"/>
      <c r="DP124" s="4"/>
      <c r="DQ124" s="4"/>
      <c r="DR124" s="4"/>
      <c r="DS124" s="4"/>
      <c r="DT124" s="4"/>
      <c r="DU124" s="4"/>
      <c r="DV124" s="4"/>
      <c r="DW124" s="4"/>
      <c r="DX124" s="4"/>
      <c r="DY124" s="4"/>
      <c r="DZ124" s="4"/>
      <c r="EA124" s="4"/>
      <c r="EB124" s="4"/>
      <c r="EC124" s="4"/>
      <c r="ED124" s="4"/>
      <c r="EE124" s="4"/>
      <c r="EF124" s="4"/>
      <c r="EG124" s="4"/>
      <c r="EH124" s="4"/>
      <c r="EI124" s="4"/>
      <c r="EJ124" s="4"/>
      <c r="EK124" s="4"/>
      <c r="EL124" s="4"/>
      <c r="EM124" s="4"/>
      <c r="EN124" s="4"/>
      <c r="EO124" s="4"/>
      <c r="EP124" s="4"/>
      <c r="EQ124" s="4"/>
      <c r="ER124" s="4"/>
      <c r="ES124" s="4"/>
    </row>
    <row r="125" spans="1:149" s="51" customFormat="1" ht="19.5" customHeight="1" x14ac:dyDescent="0.2">
      <c r="A125" s="76"/>
      <c r="B125" s="76"/>
      <c r="C125" s="58"/>
      <c r="D125" s="58"/>
      <c r="E125" s="58" t="s">
        <v>14</v>
      </c>
      <c r="F125" s="58" t="s">
        <v>58</v>
      </c>
      <c r="G125" s="58">
        <v>1</v>
      </c>
      <c r="H125" s="57"/>
      <c r="I125" s="58" t="s">
        <v>292</v>
      </c>
      <c r="J125" s="52"/>
      <c r="K125" s="53"/>
      <c r="L125" s="54"/>
      <c r="M125" s="52"/>
      <c r="N125" s="4"/>
      <c r="O125" s="4"/>
      <c r="P125" s="4"/>
      <c r="Q125" s="4"/>
      <c r="R125" s="4"/>
      <c r="S125" s="4"/>
      <c r="T125" s="4"/>
      <c r="U125" s="4"/>
      <c r="V125" s="4"/>
      <c r="W125" s="4"/>
      <c r="X125" s="4"/>
      <c r="Y125" s="4"/>
      <c r="Z125" s="4"/>
      <c r="AA125" s="4"/>
      <c r="AB125" s="4"/>
      <c r="AC125" s="4"/>
      <c r="AD125" s="4"/>
      <c r="AE125" s="4"/>
      <c r="AF125" s="4"/>
      <c r="AG125" s="4"/>
      <c r="AH125" s="4"/>
      <c r="AI125" s="4"/>
      <c r="AJ125" s="4"/>
      <c r="AK125" s="4"/>
      <c r="AL125" s="4"/>
      <c r="AM125" s="4"/>
      <c r="AN125" s="4"/>
      <c r="AO125" s="4"/>
      <c r="AP125" s="4"/>
      <c r="AQ125" s="4"/>
      <c r="AR125" s="4"/>
      <c r="AS125" s="4"/>
      <c r="AT125" s="4"/>
      <c r="AU125" s="4"/>
      <c r="AV125" s="4"/>
      <c r="AW125" s="4"/>
      <c r="AX125" s="4"/>
      <c r="AY125" s="4"/>
      <c r="AZ125" s="4"/>
      <c r="BA125" s="4"/>
      <c r="BB125" s="4"/>
      <c r="BC125" s="4"/>
      <c r="BD125" s="4"/>
      <c r="BE125" s="4"/>
      <c r="BF125" s="4"/>
      <c r="BG125" s="4"/>
      <c r="BH125" s="4"/>
      <c r="BI125" s="4"/>
      <c r="BJ125" s="4"/>
      <c r="BK125" s="4"/>
      <c r="BL125" s="4"/>
      <c r="BM125" s="4"/>
      <c r="BN125" s="4"/>
      <c r="BO125" s="4"/>
      <c r="BP125" s="4"/>
      <c r="BQ125" s="4"/>
      <c r="BR125" s="4"/>
      <c r="BS125" s="4"/>
      <c r="BT125" s="4"/>
      <c r="BU125" s="4"/>
      <c r="BV125" s="4"/>
      <c r="BW125" s="4"/>
      <c r="BX125" s="4"/>
      <c r="BY125" s="4"/>
      <c r="BZ125" s="4"/>
      <c r="CA125" s="4"/>
      <c r="CB125" s="4"/>
      <c r="CC125" s="4"/>
      <c r="CD125" s="4"/>
      <c r="CE125" s="4"/>
      <c r="CF125" s="4"/>
      <c r="CG125" s="4"/>
      <c r="CH125" s="4"/>
      <c r="CI125" s="4"/>
      <c r="CJ125" s="4"/>
      <c r="CK125" s="4"/>
      <c r="CL125" s="4"/>
      <c r="CM125" s="4"/>
      <c r="CN125" s="4"/>
      <c r="CO125" s="4"/>
      <c r="CP125" s="4"/>
      <c r="CQ125" s="4"/>
      <c r="CR125" s="4"/>
      <c r="CS125" s="4"/>
      <c r="CT125" s="4"/>
      <c r="CU125" s="4"/>
      <c r="CV125" s="4"/>
      <c r="CW125" s="4"/>
      <c r="CX125" s="4"/>
      <c r="CY125" s="4"/>
      <c r="CZ125" s="4"/>
      <c r="DA125" s="4"/>
      <c r="DB125" s="4"/>
      <c r="DC125" s="4"/>
      <c r="DD125" s="4"/>
      <c r="DE125" s="4"/>
      <c r="DF125" s="4"/>
      <c r="DG125" s="4"/>
      <c r="DH125" s="4"/>
      <c r="DI125" s="4"/>
      <c r="DJ125" s="4"/>
      <c r="DK125" s="4"/>
      <c r="DL125" s="4"/>
      <c r="DM125" s="4"/>
      <c r="DN125" s="4"/>
      <c r="DO125" s="4"/>
      <c r="DP125" s="4"/>
      <c r="DQ125" s="4"/>
      <c r="DR125" s="4"/>
      <c r="DS125" s="4"/>
      <c r="DT125" s="4"/>
      <c r="DU125" s="4"/>
      <c r="DV125" s="4"/>
      <c r="DW125" s="4"/>
      <c r="DX125" s="4"/>
      <c r="DY125" s="4"/>
      <c r="DZ125" s="4"/>
      <c r="EA125" s="4"/>
      <c r="EB125" s="4"/>
      <c r="EC125" s="4"/>
      <c r="ED125" s="4"/>
      <c r="EE125" s="4"/>
      <c r="EF125" s="4"/>
      <c r="EG125" s="4"/>
      <c r="EH125" s="4"/>
      <c r="EI125" s="4"/>
      <c r="EJ125" s="4"/>
      <c r="EK125" s="4"/>
      <c r="EL125" s="4"/>
      <c r="EM125" s="4"/>
      <c r="EN125" s="4"/>
      <c r="EO125" s="4"/>
      <c r="EP125" s="4"/>
      <c r="EQ125" s="4"/>
      <c r="ER125" s="4"/>
      <c r="ES125" s="4"/>
    </row>
    <row r="126" spans="1:149" s="51" customFormat="1" ht="19.5" customHeight="1" x14ac:dyDescent="0.2">
      <c r="A126" s="76"/>
      <c r="B126" s="76"/>
      <c r="C126" s="58">
        <v>233</v>
      </c>
      <c r="D126" s="58" t="s">
        <v>118</v>
      </c>
      <c r="E126" s="58" t="s">
        <v>2</v>
      </c>
      <c r="F126" s="58" t="s">
        <v>58</v>
      </c>
      <c r="G126" s="58">
        <v>1</v>
      </c>
      <c r="H126" s="57">
        <v>48</v>
      </c>
      <c r="I126" s="58" t="s">
        <v>292</v>
      </c>
      <c r="J126" s="52" t="str">
        <f>CONCATENATE("INSERT INTO `medical_vacancies` (`id`, `keyOrganization`, `job`, `division`, `bet`, `measures`) VALUES (NULL, ","'",D126,"', '",E124,"', ","'",F124,"', ","'",G124,"', ","'",I125,"');")</f>
        <v>INSERT INTO `medical_vacancies` (`id`, `keyOrganization`, `job`, `division`, `bet`, `measures`) VALUES (NULL, 'dobrinsky-crb', 'врач-хирург', 'поликлиника', '1', 'предусмотрена социальная выплата на приобретение или строительство жилья, для докторов медицинских наук выплата 5 млн.руб., ежемесячная денежная компенсация за наем (поднаем) жилых помещений');</v>
      </c>
      <c r="K126" s="53" t="s">
        <v>149</v>
      </c>
      <c r="L126" s="54" t="s">
        <v>150</v>
      </c>
      <c r="M126" s="52" t="str">
        <f t="shared" si="6"/>
        <v>&lt;div id='entry'&gt;&lt;/div&gt;
&lt;link rel='stylesheet' href='http://h90428dg.beget.tech/css/style_doctor.css'&gt;
&lt;script src='https://yastatic.net/s3/frontend/forms/_/embed.js'&gt;&lt;/script&gt;
&lt;script src='http://h90428dg.beget.tech/js/POST_Request.js'&gt;&lt;/script&gt;
&lt;script&gt;let data = display('dobrinsky-crb');&lt;/script&gt;</v>
      </c>
      <c r="N126" s="4"/>
      <c r="O126" s="4"/>
      <c r="P126" s="4"/>
      <c r="Q126" s="4"/>
      <c r="R126" s="4"/>
      <c r="S126" s="4"/>
      <c r="T126" s="4"/>
      <c r="U126" s="4"/>
      <c r="V126" s="4"/>
      <c r="W126" s="4"/>
      <c r="X126" s="4"/>
      <c r="Y126" s="4"/>
      <c r="Z126" s="4"/>
      <c r="AA126" s="4"/>
      <c r="AB126" s="4"/>
      <c r="AC126" s="4"/>
      <c r="AD126" s="4"/>
      <c r="AE126" s="4"/>
      <c r="AF126" s="4"/>
      <c r="AG126" s="4"/>
      <c r="AH126" s="4"/>
      <c r="AI126" s="4"/>
      <c r="AJ126" s="4"/>
      <c r="AK126" s="4"/>
      <c r="AL126" s="4"/>
      <c r="AM126" s="4"/>
      <c r="AN126" s="4"/>
      <c r="AO126" s="4"/>
      <c r="AP126" s="4"/>
      <c r="AQ126" s="4"/>
      <c r="AR126" s="4"/>
      <c r="AS126" s="4"/>
      <c r="AT126" s="4"/>
      <c r="AU126" s="4"/>
      <c r="AV126" s="4"/>
      <c r="AW126" s="4"/>
      <c r="AX126" s="4"/>
      <c r="AY126" s="4"/>
      <c r="AZ126" s="4"/>
      <c r="BA126" s="4"/>
      <c r="BB126" s="4"/>
      <c r="BC126" s="4"/>
      <c r="BD126" s="4"/>
      <c r="BE126" s="4"/>
      <c r="BF126" s="4"/>
      <c r="BG126" s="4"/>
      <c r="BH126" s="4"/>
      <c r="BI126" s="4"/>
      <c r="BJ126" s="4"/>
      <c r="BK126" s="4"/>
      <c r="BL126" s="4"/>
      <c r="BM126" s="4"/>
      <c r="BN126" s="4"/>
      <c r="BO126" s="4"/>
      <c r="BP126" s="4"/>
      <c r="BQ126" s="4"/>
      <c r="BR126" s="4"/>
      <c r="BS126" s="4"/>
      <c r="BT126" s="4"/>
      <c r="BU126" s="4"/>
      <c r="BV126" s="4"/>
      <c r="BW126" s="4"/>
      <c r="BX126" s="4"/>
      <c r="BY126" s="4"/>
      <c r="BZ126" s="4"/>
      <c r="CA126" s="4"/>
      <c r="CB126" s="4"/>
      <c r="CC126" s="4"/>
      <c r="CD126" s="4"/>
      <c r="CE126" s="4"/>
      <c r="CF126" s="4"/>
      <c r="CG126" s="4"/>
      <c r="CH126" s="4"/>
      <c r="CI126" s="4"/>
      <c r="CJ126" s="4"/>
      <c r="CK126" s="4"/>
      <c r="CL126" s="4"/>
      <c r="CM126" s="4"/>
      <c r="CN126" s="4"/>
      <c r="CO126" s="4"/>
      <c r="CP126" s="4"/>
      <c r="CQ126" s="4"/>
      <c r="CR126" s="4"/>
      <c r="CS126" s="4"/>
      <c r="CT126" s="4"/>
      <c r="CU126" s="4"/>
      <c r="CV126" s="4"/>
      <c r="CW126" s="4"/>
      <c r="CX126" s="4"/>
      <c r="CY126" s="4"/>
      <c r="CZ126" s="4"/>
      <c r="DA126" s="4"/>
      <c r="DB126" s="4"/>
      <c r="DC126" s="4"/>
      <c r="DD126" s="4"/>
      <c r="DE126" s="4"/>
      <c r="DF126" s="4"/>
      <c r="DG126" s="4"/>
      <c r="DH126" s="4"/>
      <c r="DI126" s="4"/>
      <c r="DJ126" s="4"/>
      <c r="DK126" s="4"/>
      <c r="DL126" s="4"/>
      <c r="DM126" s="4"/>
      <c r="DN126" s="4"/>
      <c r="DO126" s="4"/>
      <c r="DP126" s="4"/>
      <c r="DQ126" s="4"/>
      <c r="DR126" s="4"/>
      <c r="DS126" s="4"/>
      <c r="DT126" s="4"/>
      <c r="DU126" s="4"/>
      <c r="DV126" s="4"/>
      <c r="DW126" s="4"/>
      <c r="DX126" s="4"/>
      <c r="DY126" s="4"/>
      <c r="DZ126" s="4"/>
      <c r="EA126" s="4"/>
      <c r="EB126" s="4"/>
      <c r="EC126" s="4"/>
      <c r="ED126" s="4"/>
      <c r="EE126" s="4"/>
      <c r="EF126" s="4"/>
      <c r="EG126" s="4"/>
      <c r="EH126" s="4"/>
      <c r="EI126" s="4"/>
      <c r="EJ126" s="4"/>
      <c r="EK126" s="4"/>
      <c r="EL126" s="4"/>
      <c r="EM126" s="4"/>
      <c r="EN126" s="4"/>
      <c r="EO126" s="4"/>
      <c r="EP126" s="4"/>
      <c r="EQ126" s="4"/>
      <c r="ER126" s="4"/>
      <c r="ES126" s="4"/>
    </row>
    <row r="127" spans="1:149" s="51" customFormat="1" ht="19.5" customHeight="1" x14ac:dyDescent="0.2">
      <c r="A127" s="76"/>
      <c r="B127" s="76"/>
      <c r="C127" s="58">
        <v>234</v>
      </c>
      <c r="D127" s="58" t="s">
        <v>118</v>
      </c>
      <c r="E127" s="58" t="s">
        <v>346</v>
      </c>
      <c r="F127" s="58" t="s">
        <v>58</v>
      </c>
      <c r="G127" s="58">
        <v>1</v>
      </c>
      <c r="H127" s="57">
        <v>43</v>
      </c>
      <c r="I127" s="58" t="s">
        <v>292</v>
      </c>
      <c r="J127" s="52" t="e">
        <f>CONCATENATE("INSERT INTO `medical_vacancies` (`id`, `keyOrganization`, `job`, `division`, `bet`, `measures`) VALUES (NULL, ","'",D127,"', '",E126,"', ","'",F126,"', ","'",G126,"', ","'",#REF!,"');")</f>
        <v>#REF!</v>
      </c>
      <c r="K127" s="53" t="s">
        <v>149</v>
      </c>
      <c r="L127" s="54" t="s">
        <v>150</v>
      </c>
      <c r="M127" s="52" t="str">
        <f t="shared" si="6"/>
        <v>&lt;div id='entry'&gt;&lt;/div&gt;
&lt;link rel='stylesheet' href='http://h90428dg.beget.tech/css/style_doctor.css'&gt;
&lt;script src='https://yastatic.net/s3/frontend/forms/_/embed.js'&gt;&lt;/script&gt;
&lt;script src='http://h90428dg.beget.tech/js/POST_Request.js'&gt;&lt;/script&gt;
&lt;script&gt;let data = display('dobrinsky-crb');&lt;/script&gt;</v>
      </c>
      <c r="N127" s="4"/>
      <c r="O127" s="4"/>
      <c r="P127" s="4"/>
      <c r="Q127" s="4"/>
      <c r="R127" s="4"/>
      <c r="S127" s="4"/>
      <c r="T127" s="4"/>
      <c r="U127" s="4"/>
      <c r="V127" s="4"/>
      <c r="W127" s="4"/>
      <c r="X127" s="4"/>
      <c r="Y127" s="4"/>
      <c r="Z127" s="4"/>
      <c r="AA127" s="4"/>
      <c r="AB127" s="4"/>
      <c r="AC127" s="4"/>
      <c r="AD127" s="4"/>
      <c r="AE127" s="4"/>
      <c r="AF127" s="4"/>
      <c r="AG127" s="4"/>
      <c r="AH127" s="4"/>
      <c r="AI127" s="4"/>
      <c r="AJ127" s="4"/>
      <c r="AK127" s="4"/>
      <c r="AL127" s="4"/>
      <c r="AM127" s="4"/>
      <c r="AN127" s="4"/>
      <c r="AO127" s="4"/>
      <c r="AP127" s="4"/>
      <c r="AQ127" s="4"/>
      <c r="AR127" s="4"/>
      <c r="AS127" s="4"/>
      <c r="AT127" s="4"/>
      <c r="AU127" s="4"/>
      <c r="AV127" s="4"/>
      <c r="AW127" s="4"/>
      <c r="AX127" s="4"/>
      <c r="AY127" s="4"/>
      <c r="AZ127" s="4"/>
      <c r="BA127" s="4"/>
      <c r="BB127" s="4"/>
      <c r="BC127" s="4"/>
      <c r="BD127" s="4"/>
      <c r="BE127" s="4"/>
      <c r="BF127" s="4"/>
      <c r="BG127" s="4"/>
      <c r="BH127" s="4"/>
      <c r="BI127" s="4"/>
      <c r="BJ127" s="4"/>
      <c r="BK127" s="4"/>
      <c r="BL127" s="4"/>
      <c r="BM127" s="4"/>
      <c r="BN127" s="4"/>
      <c r="BO127" s="4"/>
      <c r="BP127" s="4"/>
      <c r="BQ127" s="4"/>
      <c r="BR127" s="4"/>
      <c r="BS127" s="4"/>
      <c r="BT127" s="4"/>
      <c r="BU127" s="4"/>
      <c r="BV127" s="4"/>
      <c r="BW127" s="4"/>
      <c r="BX127" s="4"/>
      <c r="BY127" s="4"/>
      <c r="BZ127" s="4"/>
      <c r="CA127" s="4"/>
      <c r="CB127" s="4"/>
      <c r="CC127" s="4"/>
      <c r="CD127" s="4"/>
      <c r="CE127" s="4"/>
      <c r="CF127" s="4"/>
      <c r="CG127" s="4"/>
      <c r="CH127" s="4"/>
      <c r="CI127" s="4"/>
      <c r="CJ127" s="4"/>
      <c r="CK127" s="4"/>
      <c r="CL127" s="4"/>
      <c r="CM127" s="4"/>
      <c r="CN127" s="4"/>
      <c r="CO127" s="4"/>
      <c r="CP127" s="4"/>
      <c r="CQ127" s="4"/>
      <c r="CR127" s="4"/>
      <c r="CS127" s="4"/>
      <c r="CT127" s="4"/>
      <c r="CU127" s="4"/>
      <c r="CV127" s="4"/>
      <c r="CW127" s="4"/>
      <c r="CX127" s="4"/>
      <c r="CY127" s="4"/>
      <c r="CZ127" s="4"/>
      <c r="DA127" s="4"/>
      <c r="DB127" s="4"/>
      <c r="DC127" s="4"/>
      <c r="DD127" s="4"/>
      <c r="DE127" s="4"/>
      <c r="DF127" s="4"/>
      <c r="DG127" s="4"/>
      <c r="DH127" s="4"/>
      <c r="DI127" s="4"/>
      <c r="DJ127" s="4"/>
      <c r="DK127" s="4"/>
      <c r="DL127" s="4"/>
      <c r="DM127" s="4"/>
      <c r="DN127" s="4"/>
      <c r="DO127" s="4"/>
      <c r="DP127" s="4"/>
      <c r="DQ127" s="4"/>
      <c r="DR127" s="4"/>
      <c r="DS127" s="4"/>
      <c r="DT127" s="4"/>
      <c r="DU127" s="4"/>
      <c r="DV127" s="4"/>
      <c r="DW127" s="4"/>
      <c r="DX127" s="4"/>
      <c r="DY127" s="4"/>
      <c r="DZ127" s="4"/>
      <c r="EA127" s="4"/>
      <c r="EB127" s="4"/>
      <c r="EC127" s="4"/>
      <c r="ED127" s="4"/>
      <c r="EE127" s="4"/>
      <c r="EF127" s="4"/>
      <c r="EG127" s="4"/>
      <c r="EH127" s="4"/>
      <c r="EI127" s="4"/>
      <c r="EJ127" s="4"/>
      <c r="EK127" s="4"/>
      <c r="EL127" s="4"/>
      <c r="EM127" s="4"/>
      <c r="EN127" s="4"/>
      <c r="EO127" s="4"/>
      <c r="EP127" s="4"/>
      <c r="EQ127" s="4"/>
      <c r="ER127" s="4"/>
      <c r="ES127" s="4"/>
    </row>
    <row r="128" spans="1:149" s="51" customFormat="1" ht="19.5" customHeight="1" x14ac:dyDescent="0.2">
      <c r="A128" s="76"/>
      <c r="B128" s="76"/>
      <c r="C128" s="58"/>
      <c r="D128" s="58"/>
      <c r="E128" s="58" t="s">
        <v>357</v>
      </c>
      <c r="F128" s="58" t="s">
        <v>58</v>
      </c>
      <c r="G128" s="58">
        <v>1</v>
      </c>
      <c r="H128" s="57"/>
      <c r="I128" s="58" t="s">
        <v>292</v>
      </c>
      <c r="J128" s="52"/>
      <c r="K128" s="53"/>
      <c r="L128" s="54"/>
      <c r="M128" s="52"/>
      <c r="N128" s="4"/>
      <c r="O128" s="4"/>
      <c r="P128" s="4"/>
      <c r="Q128" s="4"/>
      <c r="R128" s="4"/>
      <c r="S128" s="4"/>
      <c r="T128" s="4"/>
      <c r="U128" s="4"/>
      <c r="V128" s="4"/>
      <c r="W128" s="4"/>
      <c r="X128" s="4"/>
      <c r="Y128" s="4"/>
      <c r="Z128" s="4"/>
      <c r="AA128" s="4"/>
      <c r="AB128" s="4"/>
      <c r="AC128" s="4"/>
      <c r="AD128" s="4"/>
      <c r="AE128" s="4"/>
      <c r="AF128" s="4"/>
      <c r="AG128" s="4"/>
      <c r="AH128" s="4"/>
      <c r="AI128" s="4"/>
      <c r="AJ128" s="4"/>
      <c r="AK128" s="4"/>
      <c r="AL128" s="4"/>
      <c r="AM128" s="4"/>
      <c r="AN128" s="4"/>
      <c r="AO128" s="4"/>
      <c r="AP128" s="4"/>
      <c r="AQ128" s="4"/>
      <c r="AR128" s="4"/>
      <c r="AS128" s="4"/>
      <c r="AT128" s="4"/>
      <c r="AU128" s="4"/>
      <c r="AV128" s="4"/>
      <c r="AW128" s="4"/>
      <c r="AX128" s="4"/>
      <c r="AY128" s="4"/>
      <c r="AZ128" s="4"/>
      <c r="BA128" s="4"/>
      <c r="BB128" s="4"/>
      <c r="BC128" s="4"/>
      <c r="BD128" s="4"/>
      <c r="BE128" s="4"/>
      <c r="BF128" s="4"/>
      <c r="BG128" s="4"/>
      <c r="BH128" s="4"/>
      <c r="BI128" s="4"/>
      <c r="BJ128" s="4"/>
      <c r="BK128" s="4"/>
      <c r="BL128" s="4"/>
      <c r="BM128" s="4"/>
      <c r="BN128" s="4"/>
      <c r="BO128" s="4"/>
      <c r="BP128" s="4"/>
      <c r="BQ128" s="4"/>
      <c r="BR128" s="4"/>
      <c r="BS128" s="4"/>
      <c r="BT128" s="4"/>
      <c r="BU128" s="4"/>
      <c r="BV128" s="4"/>
      <c r="BW128" s="4"/>
      <c r="BX128" s="4"/>
      <c r="BY128" s="4"/>
      <c r="BZ128" s="4"/>
      <c r="CA128" s="4"/>
      <c r="CB128" s="4"/>
      <c r="CC128" s="4"/>
      <c r="CD128" s="4"/>
      <c r="CE128" s="4"/>
      <c r="CF128" s="4"/>
      <c r="CG128" s="4"/>
      <c r="CH128" s="4"/>
      <c r="CI128" s="4"/>
      <c r="CJ128" s="4"/>
      <c r="CK128" s="4"/>
      <c r="CL128" s="4"/>
      <c r="CM128" s="4"/>
      <c r="CN128" s="4"/>
      <c r="CO128" s="4"/>
      <c r="CP128" s="4"/>
      <c r="CQ128" s="4"/>
      <c r="CR128" s="4"/>
      <c r="CS128" s="4"/>
      <c r="CT128" s="4"/>
      <c r="CU128" s="4"/>
      <c r="CV128" s="4"/>
      <c r="CW128" s="4"/>
      <c r="CX128" s="4"/>
      <c r="CY128" s="4"/>
      <c r="CZ128" s="4"/>
      <c r="DA128" s="4"/>
      <c r="DB128" s="4"/>
      <c r="DC128" s="4"/>
      <c r="DD128" s="4"/>
      <c r="DE128" s="4"/>
      <c r="DF128" s="4"/>
      <c r="DG128" s="4"/>
      <c r="DH128" s="4"/>
      <c r="DI128" s="4"/>
      <c r="DJ128" s="4"/>
      <c r="DK128" s="4"/>
      <c r="DL128" s="4"/>
      <c r="DM128" s="4"/>
      <c r="DN128" s="4"/>
      <c r="DO128" s="4"/>
      <c r="DP128" s="4"/>
      <c r="DQ128" s="4"/>
      <c r="DR128" s="4"/>
      <c r="DS128" s="4"/>
      <c r="DT128" s="4"/>
      <c r="DU128" s="4"/>
      <c r="DV128" s="4"/>
      <c r="DW128" s="4"/>
      <c r="DX128" s="4"/>
      <c r="DY128" s="4"/>
      <c r="DZ128" s="4"/>
      <c r="EA128" s="4"/>
      <c r="EB128" s="4"/>
      <c r="EC128" s="4"/>
      <c r="ED128" s="4"/>
      <c r="EE128" s="4"/>
      <c r="EF128" s="4"/>
      <c r="EG128" s="4"/>
      <c r="EH128" s="4"/>
      <c r="EI128" s="4"/>
      <c r="EJ128" s="4"/>
      <c r="EK128" s="4"/>
      <c r="EL128" s="4"/>
      <c r="EM128" s="4"/>
      <c r="EN128" s="4"/>
      <c r="EO128" s="4"/>
      <c r="EP128" s="4"/>
      <c r="EQ128" s="4"/>
      <c r="ER128" s="4"/>
      <c r="ES128" s="4"/>
    </row>
    <row r="129" spans="1:149" s="51" customFormat="1" ht="19.5" customHeight="1" x14ac:dyDescent="0.2">
      <c r="A129" s="76"/>
      <c r="B129" s="76"/>
      <c r="C129" s="58">
        <v>235</v>
      </c>
      <c r="D129" s="58" t="s">
        <v>118</v>
      </c>
      <c r="E129" s="58" t="s">
        <v>3</v>
      </c>
      <c r="F129" s="58" t="s">
        <v>58</v>
      </c>
      <c r="G129" s="58">
        <v>1</v>
      </c>
      <c r="H129" s="57">
        <v>37.75</v>
      </c>
      <c r="I129" s="58" t="s">
        <v>95</v>
      </c>
      <c r="J129" s="52" t="str">
        <f>CONCATENATE("INSERT INTO `medical_vacancies` (`id`, `keyOrganization`, `job`, `division`, `bet`, `measures`) VALUES (NULL, ","'",D129,"', '",E127,"', ","'",F127,"', ","'",G127,"', ","'",I127,"');")</f>
        <v>INSERT INTO `medical_vacancies` (`id`, `keyOrganization`, `job`, `division`, `bet`, `measures`) VALUES (NULL, 'dobrinsky-crb', 'врач общей практики (семейный врач) с.Верхняя Матренка, с. Лебедянка', 'поликлиника', '1', 'предусмотрена социальная выплата на приобретение или строительство жилья, для докторов медицинских наук выплата 5 млн.руб., ежемесячная денежная компенсация за наем (поднаем) жилых помещений');</v>
      </c>
      <c r="K129" s="53" t="s">
        <v>149</v>
      </c>
      <c r="L129" s="54" t="s">
        <v>150</v>
      </c>
      <c r="M129" s="52" t="str">
        <f t="shared" si="6"/>
        <v>&lt;div id='entry'&gt;&lt;/div&gt;
&lt;link rel='stylesheet' href='http://h90428dg.beget.tech/css/style_doctor.css'&gt;
&lt;script src='https://yastatic.net/s3/frontend/forms/_/embed.js'&gt;&lt;/script&gt;
&lt;script src='http://h90428dg.beget.tech/js/POST_Request.js'&gt;&lt;/script&gt;
&lt;script&gt;let data = display('dobrinsky-crb');&lt;/script&gt;</v>
      </c>
      <c r="N129" s="4"/>
      <c r="O129" s="4"/>
      <c r="P129" s="4"/>
      <c r="Q129" s="4"/>
      <c r="R129" s="4"/>
      <c r="S129" s="4"/>
      <c r="T129" s="4"/>
      <c r="U129" s="4"/>
      <c r="V129" s="4"/>
      <c r="W129" s="4"/>
      <c r="X129" s="4"/>
      <c r="Y129" s="4"/>
      <c r="Z129" s="4"/>
      <c r="AA129" s="4"/>
      <c r="AB129" s="4"/>
      <c r="AC129" s="4"/>
      <c r="AD129" s="4"/>
      <c r="AE129" s="4"/>
      <c r="AF129" s="4"/>
      <c r="AG129" s="4"/>
      <c r="AH129" s="4"/>
      <c r="AI129" s="4"/>
      <c r="AJ129" s="4"/>
      <c r="AK129" s="4"/>
      <c r="AL129" s="4"/>
      <c r="AM129" s="4"/>
      <c r="AN129" s="4"/>
      <c r="AO129" s="4"/>
      <c r="AP129" s="4"/>
      <c r="AQ129" s="4"/>
      <c r="AR129" s="4"/>
      <c r="AS129" s="4"/>
      <c r="AT129" s="4"/>
      <c r="AU129" s="4"/>
      <c r="AV129" s="4"/>
      <c r="AW129" s="4"/>
      <c r="AX129" s="4"/>
      <c r="AY129" s="4"/>
      <c r="AZ129" s="4"/>
      <c r="BA129" s="4"/>
      <c r="BB129" s="4"/>
      <c r="BC129" s="4"/>
      <c r="BD129" s="4"/>
      <c r="BE129" s="4"/>
      <c r="BF129" s="4"/>
      <c r="BG129" s="4"/>
      <c r="BH129" s="4"/>
      <c r="BI129" s="4"/>
      <c r="BJ129" s="4"/>
      <c r="BK129" s="4"/>
      <c r="BL129" s="4"/>
      <c r="BM129" s="4"/>
      <c r="BN129" s="4"/>
      <c r="BO129" s="4"/>
      <c r="BP129" s="4"/>
      <c r="BQ129" s="4"/>
      <c r="BR129" s="4"/>
      <c r="BS129" s="4"/>
      <c r="BT129" s="4"/>
      <c r="BU129" s="4"/>
      <c r="BV129" s="4"/>
      <c r="BW129" s="4"/>
      <c r="BX129" s="4"/>
      <c r="BY129" s="4"/>
      <c r="BZ129" s="4"/>
      <c r="CA129" s="4"/>
      <c r="CB129" s="4"/>
      <c r="CC129" s="4"/>
      <c r="CD129" s="4"/>
      <c r="CE129" s="4"/>
      <c r="CF129" s="4"/>
      <c r="CG129" s="4"/>
      <c r="CH129" s="4"/>
      <c r="CI129" s="4"/>
      <c r="CJ129" s="4"/>
      <c r="CK129" s="4"/>
      <c r="CL129" s="4"/>
      <c r="CM129" s="4"/>
      <c r="CN129" s="4"/>
      <c r="CO129" s="4"/>
      <c r="CP129" s="4"/>
      <c r="CQ129" s="4"/>
      <c r="CR129" s="4"/>
      <c r="CS129" s="4"/>
      <c r="CT129" s="4"/>
      <c r="CU129" s="4"/>
      <c r="CV129" s="4"/>
      <c r="CW129" s="4"/>
      <c r="CX129" s="4"/>
      <c r="CY129" s="4"/>
      <c r="CZ129" s="4"/>
      <c r="DA129" s="4"/>
      <c r="DB129" s="4"/>
      <c r="DC129" s="4"/>
      <c r="DD129" s="4"/>
      <c r="DE129" s="4"/>
      <c r="DF129" s="4"/>
      <c r="DG129" s="4"/>
      <c r="DH129" s="4"/>
      <c r="DI129" s="4"/>
      <c r="DJ129" s="4"/>
      <c r="DK129" s="4"/>
      <c r="DL129" s="4"/>
      <c r="DM129" s="4"/>
      <c r="DN129" s="4"/>
      <c r="DO129" s="4"/>
      <c r="DP129" s="4"/>
      <c r="DQ129" s="4"/>
      <c r="DR129" s="4"/>
      <c r="DS129" s="4"/>
      <c r="DT129" s="4"/>
      <c r="DU129" s="4"/>
      <c r="DV129" s="4"/>
      <c r="DW129" s="4"/>
      <c r="DX129" s="4"/>
      <c r="DY129" s="4"/>
      <c r="DZ129" s="4"/>
      <c r="EA129" s="4"/>
      <c r="EB129" s="4"/>
      <c r="EC129" s="4"/>
      <c r="ED129" s="4"/>
      <c r="EE129" s="4"/>
      <c r="EF129" s="4"/>
      <c r="EG129" s="4"/>
      <c r="EH129" s="4"/>
      <c r="EI129" s="4"/>
      <c r="EJ129" s="4"/>
      <c r="EK129" s="4"/>
      <c r="EL129" s="4"/>
      <c r="EM129" s="4"/>
      <c r="EN129" s="4"/>
      <c r="EO129" s="4"/>
      <c r="EP129" s="4"/>
      <c r="EQ129" s="4"/>
      <c r="ER129" s="4"/>
      <c r="ES129" s="4"/>
    </row>
    <row r="130" spans="1:149" s="51" customFormat="1" ht="23.25" customHeight="1" x14ac:dyDescent="0.25">
      <c r="A130" s="76"/>
      <c r="B130" s="76"/>
      <c r="C130" s="58">
        <v>236</v>
      </c>
      <c r="D130" s="58" t="s">
        <v>118</v>
      </c>
      <c r="E130" s="58" t="s">
        <v>39</v>
      </c>
      <c r="F130" s="58" t="s">
        <v>58</v>
      </c>
      <c r="G130" s="58">
        <v>1</v>
      </c>
      <c r="H130" s="29">
        <v>31.05</v>
      </c>
      <c r="I130" s="58" t="s">
        <v>95</v>
      </c>
      <c r="J130" s="52" t="str">
        <f>CONCATENATE("INSERT INTO `medical_vacancies` (`id`, `keyOrganization`, `job`, `division`, `bet`, `measures`) VALUES (NULL, ","'",D130,"', '",E129,"', ","'",F129,"', ","'",G129,"', ","'",I130,"');")</f>
        <v>INSERT INTO `medical_vacancies` (`id`, `keyOrganization`, `job`, `division`, `bet`, `measures`) VALUES (NULL, 'dobrinsky-crb', 'врач-эндоскопист', 'поликлиника', '1', 'ежемесячная денежная компенсация за наем (поднаем) жилых помещений, ежемесячная денежная компенсация по оплате ЖКХ');</v>
      </c>
      <c r="K130" s="53" t="s">
        <v>149</v>
      </c>
      <c r="L130" s="54" t="s">
        <v>150</v>
      </c>
      <c r="M130" s="52" t="str">
        <f t="shared" si="6"/>
        <v>&lt;div id='entry'&gt;&lt;/div&gt;
&lt;link rel='stylesheet' href='http://h90428dg.beget.tech/css/style_doctor.css'&gt;
&lt;script src='https://yastatic.net/s3/frontend/forms/_/embed.js'&gt;&lt;/script&gt;
&lt;script src='http://h90428dg.beget.tech/js/POST_Request.js'&gt;&lt;/script&gt;
&lt;script&gt;let data = display('dobrinsky-crb');&lt;/script&gt;</v>
      </c>
      <c r="N130" s="4"/>
      <c r="O130" s="4"/>
      <c r="P130" s="4"/>
      <c r="Q130" s="4"/>
      <c r="R130" s="4"/>
      <c r="S130" s="4"/>
      <c r="T130" s="4"/>
      <c r="U130" s="4"/>
      <c r="V130" s="4"/>
      <c r="W130" s="4"/>
      <c r="X130" s="4"/>
      <c r="Y130" s="4"/>
      <c r="Z130" s="4"/>
      <c r="AA130" s="4"/>
      <c r="AB130" s="4"/>
      <c r="AC130" s="4"/>
      <c r="AD130" s="4"/>
      <c r="AE130" s="4"/>
      <c r="AF130" s="4"/>
      <c r="AG130" s="4"/>
      <c r="AH130" s="4"/>
      <c r="AI130" s="4"/>
      <c r="AJ130" s="4"/>
      <c r="AK130" s="4"/>
      <c r="AL130" s="4"/>
      <c r="AM130" s="4"/>
      <c r="AN130" s="4"/>
      <c r="AO130" s="4"/>
      <c r="AP130" s="4"/>
      <c r="AQ130" s="4"/>
      <c r="AR130" s="4"/>
      <c r="AS130" s="4"/>
      <c r="AT130" s="4"/>
      <c r="AU130" s="4"/>
      <c r="AV130" s="4"/>
      <c r="AW130" s="4"/>
      <c r="AX130" s="4"/>
      <c r="AY130" s="4"/>
      <c r="AZ130" s="4"/>
      <c r="BA130" s="4"/>
      <c r="BB130" s="4"/>
      <c r="BC130" s="4"/>
      <c r="BD130" s="4"/>
      <c r="BE130" s="4"/>
      <c r="BF130" s="4"/>
      <c r="BG130" s="4"/>
      <c r="BH130" s="4"/>
      <c r="BI130" s="4"/>
      <c r="BJ130" s="4"/>
      <c r="BK130" s="4"/>
      <c r="BL130" s="4"/>
      <c r="BM130" s="4"/>
      <c r="BN130" s="4"/>
      <c r="BO130" s="4"/>
      <c r="BP130" s="4"/>
      <c r="BQ130" s="4"/>
      <c r="BR130" s="4"/>
      <c r="BS130" s="4"/>
      <c r="BT130" s="4"/>
      <c r="BU130" s="4"/>
      <c r="BV130" s="4"/>
      <c r="BW130" s="4"/>
      <c r="BX130" s="4"/>
      <c r="BY130" s="4"/>
      <c r="BZ130" s="4"/>
      <c r="CA130" s="4"/>
      <c r="CB130" s="4"/>
      <c r="CC130" s="4"/>
      <c r="CD130" s="4"/>
      <c r="CE130" s="4"/>
      <c r="CF130" s="4"/>
      <c r="CG130" s="4"/>
      <c r="CH130" s="4"/>
      <c r="CI130" s="4"/>
      <c r="CJ130" s="4"/>
      <c r="CK130" s="4"/>
      <c r="CL130" s="4"/>
      <c r="CM130" s="4"/>
      <c r="CN130" s="4"/>
      <c r="CO130" s="4"/>
      <c r="CP130" s="4"/>
      <c r="CQ130" s="4"/>
      <c r="CR130" s="4"/>
      <c r="CS130" s="4"/>
      <c r="CT130" s="4"/>
      <c r="CU130" s="4"/>
      <c r="CV130" s="4"/>
      <c r="CW130" s="4"/>
      <c r="CX130" s="4"/>
      <c r="CY130" s="4"/>
      <c r="CZ130" s="4"/>
      <c r="DA130" s="4"/>
      <c r="DB130" s="4"/>
      <c r="DC130" s="4"/>
      <c r="DD130" s="4"/>
      <c r="DE130" s="4"/>
      <c r="DF130" s="4"/>
      <c r="DG130" s="4"/>
      <c r="DH130" s="4"/>
      <c r="DI130" s="4"/>
      <c r="DJ130" s="4"/>
      <c r="DK130" s="4"/>
      <c r="DL130" s="4"/>
      <c r="DM130" s="4"/>
      <c r="DN130" s="4"/>
      <c r="DO130" s="4"/>
      <c r="DP130" s="4"/>
      <c r="DQ130" s="4"/>
      <c r="DR130" s="4"/>
      <c r="DS130" s="4"/>
      <c r="DT130" s="4"/>
      <c r="DU130" s="4"/>
      <c r="DV130" s="4"/>
      <c r="DW130" s="4"/>
      <c r="DX130" s="4"/>
      <c r="DY130" s="4"/>
      <c r="DZ130" s="4"/>
      <c r="EA130" s="4"/>
      <c r="EB130" s="4"/>
      <c r="EC130" s="4"/>
      <c r="ED130" s="4"/>
      <c r="EE130" s="4"/>
      <c r="EF130" s="4"/>
      <c r="EG130" s="4"/>
      <c r="EH130" s="4"/>
      <c r="EI130" s="4"/>
      <c r="EJ130" s="4"/>
      <c r="EK130" s="4"/>
      <c r="EL130" s="4"/>
      <c r="EM130" s="4"/>
      <c r="EN130" s="4"/>
      <c r="EO130" s="4"/>
      <c r="EP130" s="4"/>
      <c r="EQ130" s="4"/>
      <c r="ER130" s="4"/>
      <c r="ES130" s="4"/>
    </row>
    <row r="131" spans="1:149" s="51" customFormat="1" ht="19.5" customHeight="1" x14ac:dyDescent="0.2">
      <c r="A131" s="89">
        <v>16</v>
      </c>
      <c r="B131" s="82" t="s">
        <v>289</v>
      </c>
      <c r="C131" s="58">
        <v>256</v>
      </c>
      <c r="D131" s="58" t="s">
        <v>119</v>
      </c>
      <c r="E131" s="58" t="s">
        <v>5</v>
      </c>
      <c r="F131" s="58" t="s">
        <v>58</v>
      </c>
      <c r="G131" s="58">
        <v>1</v>
      </c>
      <c r="H131" s="57" t="s">
        <v>254</v>
      </c>
      <c r="I131" s="58" t="s">
        <v>292</v>
      </c>
      <c r="J131" s="52" t="str">
        <f>CONCATENATE("INSERT INTO `medical_vacancies` (`id`, `keyOrganization`, `job`, `division`, `bet`, `measures`) VALUES (NULL, ","'",D131,"', '",E131,"', ","'",F131,"', ","'",G131,"', ","'",I131,"');")</f>
        <v>INSERT INTO `medical_vacancies` (`id`, `keyOrganization`, `job`, `division`, `bet`, `measures`) VALUES (NULL, 'dobrovsky-crb', 'врач-офтальмолог', 'поликлиника', '1', 'предусмотрена социальная выплата на приобретение или строительство жилья, для докторов медицинских наук выплата 5 млн.руб., ежемесячная денежная компенсация за наем (поднаем) жилых помещений');</v>
      </c>
      <c r="K131" s="53" t="s">
        <v>149</v>
      </c>
      <c r="L131" s="54" t="s">
        <v>150</v>
      </c>
      <c r="M131" s="52" t="str">
        <f t="shared" ref="M131:M154" si="7">CONCATENATE(K131,D131,L131)</f>
        <v>&lt;div id='entry'&gt;&lt;/div&gt;
&lt;link rel='stylesheet' href='http://h90428dg.beget.tech/css/style_doctor.css'&gt;
&lt;script src='https://yastatic.net/s3/frontend/forms/_/embed.js'&gt;&lt;/script&gt;
&lt;script src='http://h90428dg.beget.tech/js/POST_Request.js'&gt;&lt;/script&gt;
&lt;script&gt;let data = display('dobrovsky-crb');&lt;/script&gt;</v>
      </c>
      <c r="N131" s="4"/>
      <c r="O131" s="92"/>
      <c r="P131" s="4"/>
      <c r="Q131" s="4"/>
      <c r="R131" s="4"/>
      <c r="S131" s="4"/>
      <c r="T131" s="4"/>
      <c r="U131" s="4"/>
      <c r="V131" s="4"/>
      <c r="W131" s="4"/>
      <c r="X131" s="4"/>
      <c r="Y131" s="4"/>
      <c r="Z131" s="4"/>
      <c r="AA131" s="4"/>
      <c r="AB131" s="4"/>
      <c r="AC131" s="4"/>
      <c r="AD131" s="4"/>
      <c r="AE131" s="4"/>
      <c r="AF131" s="4"/>
      <c r="AG131" s="4"/>
      <c r="AH131" s="4"/>
      <c r="AI131" s="4"/>
      <c r="AJ131" s="4"/>
      <c r="AK131" s="4"/>
      <c r="AL131" s="4"/>
      <c r="AM131" s="4"/>
      <c r="AN131" s="4"/>
      <c r="AO131" s="4"/>
      <c r="AP131" s="4"/>
      <c r="AQ131" s="4"/>
      <c r="AR131" s="4"/>
      <c r="AS131" s="4"/>
      <c r="AT131" s="4"/>
      <c r="AU131" s="4"/>
      <c r="AV131" s="4"/>
      <c r="AW131" s="4"/>
      <c r="AX131" s="4"/>
      <c r="AY131" s="4"/>
      <c r="AZ131" s="4"/>
      <c r="BA131" s="4"/>
      <c r="BB131" s="4"/>
      <c r="BC131" s="4"/>
      <c r="BD131" s="4"/>
      <c r="BE131" s="4"/>
      <c r="BF131" s="4"/>
      <c r="BG131" s="4"/>
      <c r="BH131" s="4"/>
      <c r="BI131" s="4"/>
      <c r="BJ131" s="4"/>
      <c r="BK131" s="4"/>
      <c r="BL131" s="4"/>
      <c r="BM131" s="4"/>
      <c r="BN131" s="4"/>
      <c r="BO131" s="4"/>
      <c r="BP131" s="4"/>
      <c r="BQ131" s="4"/>
      <c r="BR131" s="4"/>
      <c r="BS131" s="4"/>
      <c r="BT131" s="4"/>
      <c r="BU131" s="4"/>
      <c r="BV131" s="4"/>
      <c r="BW131" s="4"/>
      <c r="BX131" s="4"/>
      <c r="BY131" s="4"/>
      <c r="BZ131" s="4"/>
      <c r="CA131" s="4"/>
      <c r="CB131" s="4"/>
      <c r="CC131" s="4"/>
      <c r="CD131" s="4"/>
      <c r="CE131" s="4"/>
      <c r="CF131" s="4"/>
      <c r="CG131" s="4"/>
      <c r="CH131" s="4"/>
      <c r="CI131" s="4"/>
      <c r="CJ131" s="4"/>
      <c r="CK131" s="4"/>
      <c r="CL131" s="4"/>
      <c r="CM131" s="4"/>
      <c r="CN131" s="4"/>
      <c r="CO131" s="4"/>
      <c r="CP131" s="4"/>
      <c r="CQ131" s="4"/>
      <c r="CR131" s="4"/>
      <c r="CS131" s="4"/>
      <c r="CT131" s="4"/>
      <c r="CU131" s="4"/>
      <c r="CV131" s="4"/>
      <c r="CW131" s="4"/>
      <c r="CX131" s="4"/>
      <c r="CY131" s="4"/>
      <c r="CZ131" s="4"/>
      <c r="DA131" s="4"/>
      <c r="DB131" s="4"/>
      <c r="DC131" s="4"/>
      <c r="DD131" s="4"/>
      <c r="DE131" s="4"/>
      <c r="DF131" s="4"/>
      <c r="DG131" s="4"/>
      <c r="DH131" s="4"/>
      <c r="DI131" s="4"/>
      <c r="DJ131" s="4"/>
      <c r="DK131" s="4"/>
      <c r="DL131" s="4"/>
      <c r="DM131" s="4"/>
      <c r="DN131" s="4"/>
      <c r="DO131" s="4"/>
      <c r="DP131" s="4"/>
      <c r="DQ131" s="4"/>
      <c r="DR131" s="4"/>
      <c r="DS131" s="4"/>
      <c r="DT131" s="4"/>
      <c r="DU131" s="4"/>
      <c r="DV131" s="4"/>
      <c r="DW131" s="4"/>
      <c r="DX131" s="4"/>
      <c r="DY131" s="4"/>
      <c r="DZ131" s="4"/>
      <c r="EA131" s="4"/>
      <c r="EB131" s="4"/>
      <c r="EC131" s="4"/>
      <c r="ED131" s="4"/>
      <c r="EE131" s="4"/>
      <c r="EF131" s="4"/>
      <c r="EG131" s="4"/>
      <c r="EH131" s="4"/>
      <c r="EI131" s="4"/>
      <c r="EJ131" s="4"/>
      <c r="EK131" s="4"/>
      <c r="EL131" s="4"/>
      <c r="EM131" s="4"/>
      <c r="EN131" s="4"/>
      <c r="EO131" s="4"/>
      <c r="EP131" s="4"/>
      <c r="EQ131" s="4"/>
      <c r="ER131" s="4"/>
      <c r="ES131" s="4"/>
    </row>
    <row r="132" spans="1:149" s="51" customFormat="1" ht="19.5" customHeight="1" x14ac:dyDescent="0.2">
      <c r="A132" s="89"/>
      <c r="B132" s="82"/>
      <c r="C132" s="58">
        <v>258</v>
      </c>
      <c r="D132" s="58" t="s">
        <v>119</v>
      </c>
      <c r="E132" s="58" t="s">
        <v>9</v>
      </c>
      <c r="F132" s="58" t="s">
        <v>58</v>
      </c>
      <c r="G132" s="58">
        <v>1</v>
      </c>
      <c r="H132" s="57" t="s">
        <v>254</v>
      </c>
      <c r="I132" s="58" t="s">
        <v>95</v>
      </c>
      <c r="J132" s="52" t="str">
        <f>CONCATENATE("INSERT INTO `medical_vacancies` (`id`, `keyOrganization`, `job`, `division`, `bet`, `measures`) VALUES (NULL, ","'",D132,"', '",E132,"', ","'",F132,"', ","'",G132,"', ","'",I132,"');")</f>
        <v>INSERT INTO `medical_vacancies` (`id`, `keyOrganization`, `job`, `division`, `bet`, `measures`) VALUES (NULL, 'dobrovsky-crb', 'врач-рентгенолог', 'поликлиника', '1', 'ежемесячная денежная компенсация за наем (поднаем) жилых помещений, ежемесячная денежная компенсация по оплате ЖКХ');</v>
      </c>
      <c r="K132" s="53" t="s">
        <v>149</v>
      </c>
      <c r="L132" s="54" t="s">
        <v>150</v>
      </c>
      <c r="M132" s="52" t="str">
        <f t="shared" si="7"/>
        <v>&lt;div id='entry'&gt;&lt;/div&gt;
&lt;link rel='stylesheet' href='http://h90428dg.beget.tech/css/style_doctor.css'&gt;
&lt;script src='https://yastatic.net/s3/frontend/forms/_/embed.js'&gt;&lt;/script&gt;
&lt;script src='http://h90428dg.beget.tech/js/POST_Request.js'&gt;&lt;/script&gt;
&lt;script&gt;let data = display('dobrovsky-crb');&lt;/script&gt;</v>
      </c>
      <c r="N132" s="4"/>
      <c r="O132" s="92"/>
      <c r="P132" s="4"/>
      <c r="Q132" s="4"/>
      <c r="R132" s="4"/>
      <c r="S132" s="4"/>
      <c r="T132" s="4"/>
      <c r="U132" s="4"/>
      <c r="V132" s="4"/>
      <c r="W132" s="4"/>
      <c r="X132" s="4"/>
      <c r="Y132" s="4"/>
      <c r="Z132" s="4"/>
      <c r="AA132" s="4"/>
      <c r="AB132" s="4"/>
      <c r="AC132" s="4"/>
      <c r="AD132" s="4"/>
      <c r="AE132" s="4"/>
      <c r="AF132" s="4"/>
      <c r="AG132" s="4"/>
      <c r="AH132" s="4"/>
      <c r="AI132" s="4"/>
      <c r="AJ132" s="4"/>
      <c r="AK132" s="4"/>
      <c r="AL132" s="4"/>
      <c r="AM132" s="4"/>
      <c r="AN132" s="4"/>
      <c r="AO132" s="4"/>
      <c r="AP132" s="4"/>
      <c r="AQ132" s="4"/>
      <c r="AR132" s="4"/>
      <c r="AS132" s="4"/>
      <c r="AT132" s="4"/>
      <c r="AU132" s="4"/>
      <c r="AV132" s="4"/>
      <c r="AW132" s="4"/>
      <c r="AX132" s="4"/>
      <c r="AY132" s="4"/>
      <c r="AZ132" s="4"/>
      <c r="BA132" s="4"/>
      <c r="BB132" s="4"/>
      <c r="BC132" s="4"/>
      <c r="BD132" s="4"/>
      <c r="BE132" s="4"/>
      <c r="BF132" s="4"/>
      <c r="BG132" s="4"/>
      <c r="BH132" s="4"/>
      <c r="BI132" s="4"/>
      <c r="BJ132" s="4"/>
      <c r="BK132" s="4"/>
      <c r="BL132" s="4"/>
      <c r="BM132" s="4"/>
      <c r="BN132" s="4"/>
      <c r="BO132" s="4"/>
      <c r="BP132" s="4"/>
      <c r="BQ132" s="4"/>
      <c r="BR132" s="4"/>
      <c r="BS132" s="4"/>
      <c r="BT132" s="4"/>
      <c r="BU132" s="4"/>
      <c r="BV132" s="4"/>
      <c r="BW132" s="4"/>
      <c r="BX132" s="4"/>
      <c r="BY132" s="4"/>
      <c r="BZ132" s="4"/>
      <c r="CA132" s="4"/>
      <c r="CB132" s="4"/>
      <c r="CC132" s="4"/>
      <c r="CD132" s="4"/>
      <c r="CE132" s="4"/>
      <c r="CF132" s="4"/>
      <c r="CG132" s="4"/>
      <c r="CH132" s="4"/>
      <c r="CI132" s="4"/>
      <c r="CJ132" s="4"/>
      <c r="CK132" s="4"/>
      <c r="CL132" s="4"/>
      <c r="CM132" s="4"/>
      <c r="CN132" s="4"/>
      <c r="CO132" s="4"/>
      <c r="CP132" s="4"/>
      <c r="CQ132" s="4"/>
      <c r="CR132" s="4"/>
      <c r="CS132" s="4"/>
      <c r="CT132" s="4"/>
      <c r="CU132" s="4"/>
      <c r="CV132" s="4"/>
      <c r="CW132" s="4"/>
      <c r="CX132" s="4"/>
      <c r="CY132" s="4"/>
      <c r="CZ132" s="4"/>
      <c r="DA132" s="4"/>
      <c r="DB132" s="4"/>
      <c r="DC132" s="4"/>
      <c r="DD132" s="4"/>
      <c r="DE132" s="4"/>
      <c r="DF132" s="4"/>
      <c r="DG132" s="4"/>
      <c r="DH132" s="4"/>
      <c r="DI132" s="4"/>
      <c r="DJ132" s="4"/>
      <c r="DK132" s="4"/>
      <c r="DL132" s="4"/>
      <c r="DM132" s="4"/>
      <c r="DN132" s="4"/>
      <c r="DO132" s="4"/>
      <c r="DP132" s="4"/>
      <c r="DQ132" s="4"/>
      <c r="DR132" s="4"/>
      <c r="DS132" s="4"/>
      <c r="DT132" s="4"/>
      <c r="DU132" s="4"/>
      <c r="DV132" s="4"/>
      <c r="DW132" s="4"/>
      <c r="DX132" s="4"/>
      <c r="DY132" s="4"/>
      <c r="DZ132" s="4"/>
      <c r="EA132" s="4"/>
      <c r="EB132" s="4"/>
      <c r="EC132" s="4"/>
      <c r="ED132" s="4"/>
      <c r="EE132" s="4"/>
      <c r="EF132" s="4"/>
      <c r="EG132" s="4"/>
      <c r="EH132" s="4"/>
      <c r="EI132" s="4"/>
      <c r="EJ132" s="4"/>
      <c r="EK132" s="4"/>
      <c r="EL132" s="4"/>
      <c r="EM132" s="4"/>
      <c r="EN132" s="4"/>
      <c r="EO132" s="4"/>
      <c r="EP132" s="4"/>
      <c r="EQ132" s="4"/>
      <c r="ER132" s="4"/>
      <c r="ES132" s="4"/>
    </row>
    <row r="133" spans="1:149" s="51" customFormat="1" ht="19.5" customHeight="1" x14ac:dyDescent="0.2">
      <c r="A133" s="89"/>
      <c r="B133" s="82"/>
      <c r="C133" s="58">
        <v>259</v>
      </c>
      <c r="D133" s="58" t="s">
        <v>119</v>
      </c>
      <c r="E133" s="58" t="s">
        <v>6</v>
      </c>
      <c r="F133" s="58" t="s">
        <v>58</v>
      </c>
      <c r="G133" s="58">
        <v>1</v>
      </c>
      <c r="H133" s="57" t="s">
        <v>254</v>
      </c>
      <c r="I133" s="58" t="s">
        <v>95</v>
      </c>
      <c r="J133" s="52" t="str">
        <f>CONCATENATE("INSERT INTO `medical_vacancies` (`id`, `keyOrganization`, `job`, `division`, `bet`, `measures`) VALUES (NULL, ","'",D133,"', '",E133,"', ","'",F133,"', ","'",G133,"', ","'",I133,"');")</f>
        <v>INSERT INTO `medical_vacancies` (`id`, `keyOrganization`, `job`, `division`, `bet`, `measures`) VALUES (NULL, 'dobrovsky-crb', 'врач-невролог', 'поликлиника', '1', 'ежемесячная денежная компенсация за наем (поднаем) жилых помещений, ежемесячная денежная компенсация по оплате ЖКХ');</v>
      </c>
      <c r="K133" s="53" t="s">
        <v>149</v>
      </c>
      <c r="L133" s="54" t="s">
        <v>150</v>
      </c>
      <c r="M133" s="52" t="str">
        <f t="shared" si="7"/>
        <v>&lt;div id='entry'&gt;&lt;/div&gt;
&lt;link rel='stylesheet' href='http://h90428dg.beget.tech/css/style_doctor.css'&gt;
&lt;script src='https://yastatic.net/s3/frontend/forms/_/embed.js'&gt;&lt;/script&gt;
&lt;script src='http://h90428dg.beget.tech/js/POST_Request.js'&gt;&lt;/script&gt;
&lt;script&gt;let data = display('dobrovsky-crb');&lt;/script&gt;</v>
      </c>
      <c r="N133" s="4"/>
      <c r="O133" s="92"/>
      <c r="P133" s="4"/>
      <c r="Q133" s="4"/>
      <c r="R133" s="4"/>
      <c r="S133" s="4"/>
      <c r="T133" s="4"/>
      <c r="U133" s="4"/>
      <c r="V133" s="4"/>
      <c r="W133" s="4"/>
      <c r="X133" s="4"/>
      <c r="Y133" s="4"/>
      <c r="Z133" s="4"/>
      <c r="AA133" s="4"/>
      <c r="AB133" s="4"/>
      <c r="AC133" s="4"/>
      <c r="AD133" s="4"/>
      <c r="AE133" s="4"/>
      <c r="AF133" s="4"/>
      <c r="AG133" s="4"/>
      <c r="AH133" s="4"/>
      <c r="AI133" s="4"/>
      <c r="AJ133" s="4"/>
      <c r="AK133" s="4"/>
      <c r="AL133" s="4"/>
      <c r="AM133" s="4"/>
      <c r="AN133" s="4"/>
      <c r="AO133" s="4"/>
      <c r="AP133" s="4"/>
      <c r="AQ133" s="4"/>
      <c r="AR133" s="4"/>
      <c r="AS133" s="4"/>
      <c r="AT133" s="4"/>
      <c r="AU133" s="4"/>
      <c r="AV133" s="4"/>
      <c r="AW133" s="4"/>
      <c r="AX133" s="4"/>
      <c r="AY133" s="4"/>
      <c r="AZ133" s="4"/>
      <c r="BA133" s="4"/>
      <c r="BB133" s="4"/>
      <c r="BC133" s="4"/>
      <c r="BD133" s="4"/>
      <c r="BE133" s="4"/>
      <c r="BF133" s="4"/>
      <c r="BG133" s="4"/>
      <c r="BH133" s="4"/>
      <c r="BI133" s="4"/>
      <c r="BJ133" s="4"/>
      <c r="BK133" s="4"/>
      <c r="BL133" s="4"/>
      <c r="BM133" s="4"/>
      <c r="BN133" s="4"/>
      <c r="BO133" s="4"/>
      <c r="BP133" s="4"/>
      <c r="BQ133" s="4"/>
      <c r="BR133" s="4"/>
      <c r="BS133" s="4"/>
      <c r="BT133" s="4"/>
      <c r="BU133" s="4"/>
      <c r="BV133" s="4"/>
      <c r="BW133" s="4"/>
      <c r="BX133" s="4"/>
      <c r="BY133" s="4"/>
      <c r="BZ133" s="4"/>
      <c r="CA133" s="4"/>
      <c r="CB133" s="4"/>
      <c r="CC133" s="4"/>
      <c r="CD133" s="4"/>
      <c r="CE133" s="4"/>
      <c r="CF133" s="4"/>
      <c r="CG133" s="4"/>
      <c r="CH133" s="4"/>
      <c r="CI133" s="4"/>
      <c r="CJ133" s="4"/>
      <c r="CK133" s="4"/>
      <c r="CL133" s="4"/>
      <c r="CM133" s="4"/>
      <c r="CN133" s="4"/>
      <c r="CO133" s="4"/>
      <c r="CP133" s="4"/>
      <c r="CQ133" s="4"/>
      <c r="CR133" s="4"/>
      <c r="CS133" s="4"/>
      <c r="CT133" s="4"/>
      <c r="CU133" s="4"/>
      <c r="CV133" s="4"/>
      <c r="CW133" s="4"/>
      <c r="CX133" s="4"/>
      <c r="CY133" s="4"/>
      <c r="CZ133" s="4"/>
      <c r="DA133" s="4"/>
      <c r="DB133" s="4"/>
      <c r="DC133" s="4"/>
      <c r="DD133" s="4"/>
      <c r="DE133" s="4"/>
      <c r="DF133" s="4"/>
      <c r="DG133" s="4"/>
      <c r="DH133" s="4"/>
      <c r="DI133" s="4"/>
      <c r="DJ133" s="4"/>
      <c r="DK133" s="4"/>
      <c r="DL133" s="4"/>
      <c r="DM133" s="4"/>
      <c r="DN133" s="4"/>
      <c r="DO133" s="4"/>
      <c r="DP133" s="4"/>
      <c r="DQ133" s="4"/>
      <c r="DR133" s="4"/>
      <c r="DS133" s="4"/>
      <c r="DT133" s="4"/>
      <c r="DU133" s="4"/>
      <c r="DV133" s="4"/>
      <c r="DW133" s="4"/>
      <c r="DX133" s="4"/>
      <c r="DY133" s="4"/>
      <c r="DZ133" s="4"/>
      <c r="EA133" s="4"/>
      <c r="EB133" s="4"/>
      <c r="EC133" s="4"/>
      <c r="ED133" s="4"/>
      <c r="EE133" s="4"/>
      <c r="EF133" s="4"/>
      <c r="EG133" s="4"/>
      <c r="EH133" s="4"/>
      <c r="EI133" s="4"/>
      <c r="EJ133" s="4"/>
      <c r="EK133" s="4"/>
      <c r="EL133" s="4"/>
      <c r="EM133" s="4"/>
      <c r="EN133" s="4"/>
      <c r="EO133" s="4"/>
      <c r="EP133" s="4"/>
      <c r="EQ133" s="4"/>
      <c r="ER133" s="4"/>
      <c r="ES133" s="4"/>
    </row>
    <row r="134" spans="1:149" s="51" customFormat="1" ht="19.5" customHeight="1" x14ac:dyDescent="0.2">
      <c r="A134" s="89"/>
      <c r="B134" s="82"/>
      <c r="C134" s="58"/>
      <c r="D134" s="58"/>
      <c r="E134" s="58" t="s">
        <v>24</v>
      </c>
      <c r="F134" s="58" t="s">
        <v>348</v>
      </c>
      <c r="G134" s="58">
        <v>1</v>
      </c>
      <c r="H134" s="57" t="s">
        <v>253</v>
      </c>
      <c r="I134" s="58" t="s">
        <v>292</v>
      </c>
      <c r="J134" s="52"/>
      <c r="K134" s="53"/>
      <c r="L134" s="54"/>
      <c r="M134" s="52"/>
      <c r="N134" s="4"/>
      <c r="O134" s="92"/>
      <c r="P134" s="4"/>
      <c r="Q134" s="4"/>
      <c r="R134" s="4"/>
      <c r="S134" s="4"/>
      <c r="T134" s="4"/>
      <c r="U134" s="4"/>
      <c r="V134" s="4"/>
      <c r="W134" s="4"/>
      <c r="X134" s="4"/>
      <c r="Y134" s="4"/>
      <c r="Z134" s="4"/>
      <c r="AA134" s="4"/>
      <c r="AB134" s="4"/>
      <c r="AC134" s="4"/>
      <c r="AD134" s="4"/>
      <c r="AE134" s="4"/>
      <c r="AF134" s="4"/>
      <c r="AG134" s="4"/>
      <c r="AH134" s="4"/>
      <c r="AI134" s="4"/>
      <c r="AJ134" s="4"/>
      <c r="AK134" s="4"/>
      <c r="AL134" s="4"/>
      <c r="AM134" s="4"/>
      <c r="AN134" s="4"/>
      <c r="AO134" s="4"/>
      <c r="AP134" s="4"/>
      <c r="AQ134" s="4"/>
      <c r="AR134" s="4"/>
      <c r="AS134" s="4"/>
      <c r="AT134" s="4"/>
      <c r="AU134" s="4"/>
      <c r="AV134" s="4"/>
      <c r="AW134" s="4"/>
      <c r="AX134" s="4"/>
      <c r="AY134" s="4"/>
      <c r="AZ134" s="4"/>
      <c r="BA134" s="4"/>
      <c r="BB134" s="4"/>
      <c r="BC134" s="4"/>
      <c r="BD134" s="4"/>
      <c r="BE134" s="4"/>
      <c r="BF134" s="4"/>
      <c r="BG134" s="4"/>
      <c r="BH134" s="4"/>
      <c r="BI134" s="4"/>
      <c r="BJ134" s="4"/>
      <c r="BK134" s="4"/>
      <c r="BL134" s="4"/>
      <c r="BM134" s="4"/>
      <c r="BN134" s="4"/>
      <c r="BO134" s="4"/>
      <c r="BP134" s="4"/>
      <c r="BQ134" s="4"/>
      <c r="BR134" s="4"/>
      <c r="BS134" s="4"/>
      <c r="BT134" s="4"/>
      <c r="BU134" s="4"/>
      <c r="BV134" s="4"/>
      <c r="BW134" s="4"/>
      <c r="BX134" s="4"/>
      <c r="BY134" s="4"/>
      <c r="BZ134" s="4"/>
      <c r="CA134" s="4"/>
      <c r="CB134" s="4"/>
      <c r="CC134" s="4"/>
      <c r="CD134" s="4"/>
      <c r="CE134" s="4"/>
      <c r="CF134" s="4"/>
      <c r="CG134" s="4"/>
      <c r="CH134" s="4"/>
      <c r="CI134" s="4"/>
      <c r="CJ134" s="4"/>
      <c r="CK134" s="4"/>
      <c r="CL134" s="4"/>
      <c r="CM134" s="4"/>
      <c r="CN134" s="4"/>
      <c r="CO134" s="4"/>
      <c r="CP134" s="4"/>
      <c r="CQ134" s="4"/>
      <c r="CR134" s="4"/>
      <c r="CS134" s="4"/>
      <c r="CT134" s="4"/>
      <c r="CU134" s="4"/>
      <c r="CV134" s="4"/>
      <c r="CW134" s="4"/>
      <c r="CX134" s="4"/>
      <c r="CY134" s="4"/>
      <c r="CZ134" s="4"/>
      <c r="DA134" s="4"/>
      <c r="DB134" s="4"/>
      <c r="DC134" s="4"/>
      <c r="DD134" s="4"/>
      <c r="DE134" s="4"/>
      <c r="DF134" s="4"/>
      <c r="DG134" s="4"/>
      <c r="DH134" s="4"/>
      <c r="DI134" s="4"/>
      <c r="DJ134" s="4"/>
      <c r="DK134" s="4"/>
      <c r="DL134" s="4"/>
      <c r="DM134" s="4"/>
      <c r="DN134" s="4"/>
      <c r="DO134" s="4"/>
      <c r="DP134" s="4"/>
      <c r="DQ134" s="4"/>
      <c r="DR134" s="4"/>
      <c r="DS134" s="4"/>
      <c r="DT134" s="4"/>
      <c r="DU134" s="4"/>
      <c r="DV134" s="4"/>
      <c r="DW134" s="4"/>
      <c r="DX134" s="4"/>
      <c r="DY134" s="4"/>
      <c r="DZ134" s="4"/>
      <c r="EA134" s="4"/>
      <c r="EB134" s="4"/>
      <c r="EC134" s="4"/>
      <c r="ED134" s="4"/>
      <c r="EE134" s="4"/>
      <c r="EF134" s="4"/>
      <c r="EG134" s="4"/>
      <c r="EH134" s="4"/>
      <c r="EI134" s="4"/>
      <c r="EJ134" s="4"/>
      <c r="EK134" s="4"/>
      <c r="EL134" s="4"/>
      <c r="EM134" s="4"/>
      <c r="EN134" s="4"/>
      <c r="EO134" s="4"/>
      <c r="EP134" s="4"/>
      <c r="EQ134" s="4"/>
      <c r="ER134" s="4"/>
      <c r="ES134" s="4"/>
    </row>
    <row r="135" spans="1:149" s="51" customFormat="1" ht="19.5" customHeight="1" x14ac:dyDescent="0.2">
      <c r="A135" s="89"/>
      <c r="B135" s="82"/>
      <c r="C135" s="58">
        <v>260</v>
      </c>
      <c r="D135" s="58" t="s">
        <v>119</v>
      </c>
      <c r="E135" s="58" t="s">
        <v>347</v>
      </c>
      <c r="F135" s="58" t="s">
        <v>58</v>
      </c>
      <c r="G135" s="58">
        <v>1</v>
      </c>
      <c r="H135" s="57">
        <v>26958</v>
      </c>
      <c r="I135" s="58" t="s">
        <v>292</v>
      </c>
      <c r="J135" s="52" t="str">
        <f>CONCATENATE("INSERT INTO `medical_vacancies` (`id`, `keyOrganization`, `job`, `division`, `bet`, `measures`) VALUES (NULL, ","'",D135,"', '",E135,"', ","'",F135,"', ","'",G135,"', ","'",I135,"');")</f>
        <v>INSERT INTO `medical_vacancies` (`id`, `keyOrganization`, `job`, `division`, `bet`, `measures`) VALUES (NULL, 'dobrovsky-crb', 'врач-уролог на 0,5 ставки', 'поликлиника', '1', 'предусмотрена социальная выплата на приобретение или строительство жилья, для докторов медицинских наук выплата 5 млн.руб., ежемесячная денежная компенсация за наем (поднаем) жилых помещений');</v>
      </c>
      <c r="K135" s="53" t="s">
        <v>149</v>
      </c>
      <c r="L135" s="54" t="s">
        <v>150</v>
      </c>
      <c r="M135" s="52" t="str">
        <f t="shared" si="7"/>
        <v>&lt;div id='entry'&gt;&lt;/div&gt;
&lt;link rel='stylesheet' href='http://h90428dg.beget.tech/css/style_doctor.css'&gt;
&lt;script src='https://yastatic.net/s3/frontend/forms/_/embed.js'&gt;&lt;/script&gt;
&lt;script src='http://h90428dg.beget.tech/js/POST_Request.js'&gt;&lt;/script&gt;
&lt;script&gt;let data = display('dobrovsky-crb');&lt;/script&gt;</v>
      </c>
      <c r="N135" s="4"/>
      <c r="O135" s="92"/>
      <c r="P135" s="4"/>
      <c r="Q135" s="4"/>
      <c r="R135" s="4"/>
      <c r="S135" s="4"/>
      <c r="T135" s="4"/>
      <c r="U135" s="4"/>
      <c r="V135" s="4"/>
      <c r="W135" s="4"/>
      <c r="X135" s="4"/>
      <c r="Y135" s="4"/>
      <c r="Z135" s="4"/>
      <c r="AA135" s="4"/>
      <c r="AB135" s="4"/>
      <c r="AC135" s="4"/>
      <c r="AD135" s="4"/>
      <c r="AE135" s="4"/>
      <c r="AF135" s="4"/>
      <c r="AG135" s="4"/>
      <c r="AH135" s="4"/>
      <c r="AI135" s="4"/>
      <c r="AJ135" s="4"/>
      <c r="AK135" s="4"/>
      <c r="AL135" s="4"/>
      <c r="AM135" s="4"/>
      <c r="AN135" s="4"/>
      <c r="AO135" s="4"/>
      <c r="AP135" s="4"/>
      <c r="AQ135" s="4"/>
      <c r="AR135" s="4"/>
      <c r="AS135" s="4"/>
      <c r="AT135" s="4"/>
      <c r="AU135" s="4"/>
      <c r="AV135" s="4"/>
      <c r="AW135" s="4"/>
      <c r="AX135" s="4"/>
      <c r="AY135" s="4"/>
      <c r="AZ135" s="4"/>
      <c r="BA135" s="4"/>
      <c r="BB135" s="4"/>
      <c r="BC135" s="4"/>
      <c r="BD135" s="4"/>
      <c r="BE135" s="4"/>
      <c r="BF135" s="4"/>
      <c r="BG135" s="4"/>
      <c r="BH135" s="4"/>
      <c r="BI135" s="4"/>
      <c r="BJ135" s="4"/>
      <c r="BK135" s="4"/>
      <c r="BL135" s="4"/>
      <c r="BM135" s="4"/>
      <c r="BN135" s="4"/>
      <c r="BO135" s="4"/>
      <c r="BP135" s="4"/>
      <c r="BQ135" s="4"/>
      <c r="BR135" s="4"/>
      <c r="BS135" s="4"/>
      <c r="BT135" s="4"/>
      <c r="BU135" s="4"/>
      <c r="BV135" s="4"/>
      <c r="BW135" s="4"/>
      <c r="BX135" s="4"/>
      <c r="BY135" s="4"/>
      <c r="BZ135" s="4"/>
      <c r="CA135" s="4"/>
      <c r="CB135" s="4"/>
      <c r="CC135" s="4"/>
      <c r="CD135" s="4"/>
      <c r="CE135" s="4"/>
      <c r="CF135" s="4"/>
      <c r="CG135" s="4"/>
      <c r="CH135" s="4"/>
      <c r="CI135" s="4"/>
      <c r="CJ135" s="4"/>
      <c r="CK135" s="4"/>
      <c r="CL135" s="4"/>
      <c r="CM135" s="4"/>
      <c r="CN135" s="4"/>
      <c r="CO135" s="4"/>
      <c r="CP135" s="4"/>
      <c r="CQ135" s="4"/>
      <c r="CR135" s="4"/>
      <c r="CS135" s="4"/>
      <c r="CT135" s="4"/>
      <c r="CU135" s="4"/>
      <c r="CV135" s="4"/>
      <c r="CW135" s="4"/>
      <c r="CX135" s="4"/>
      <c r="CY135" s="4"/>
      <c r="CZ135" s="4"/>
      <c r="DA135" s="4"/>
      <c r="DB135" s="4"/>
      <c r="DC135" s="4"/>
      <c r="DD135" s="4"/>
      <c r="DE135" s="4"/>
      <c r="DF135" s="4"/>
      <c r="DG135" s="4"/>
      <c r="DH135" s="4"/>
      <c r="DI135" s="4"/>
      <c r="DJ135" s="4"/>
      <c r="DK135" s="4"/>
      <c r="DL135" s="4"/>
      <c r="DM135" s="4"/>
      <c r="DN135" s="4"/>
      <c r="DO135" s="4"/>
      <c r="DP135" s="4"/>
      <c r="DQ135" s="4"/>
      <c r="DR135" s="4"/>
      <c r="DS135" s="4"/>
      <c r="DT135" s="4"/>
      <c r="DU135" s="4"/>
      <c r="DV135" s="4"/>
      <c r="DW135" s="4"/>
      <c r="DX135" s="4"/>
      <c r="DY135" s="4"/>
      <c r="DZ135" s="4"/>
      <c r="EA135" s="4"/>
      <c r="EB135" s="4"/>
      <c r="EC135" s="4"/>
      <c r="ED135" s="4"/>
      <c r="EE135" s="4"/>
      <c r="EF135" s="4"/>
      <c r="EG135" s="4"/>
      <c r="EH135" s="4"/>
      <c r="EI135" s="4"/>
      <c r="EJ135" s="4"/>
      <c r="EK135" s="4"/>
      <c r="EL135" s="4"/>
      <c r="EM135" s="4"/>
      <c r="EN135" s="4"/>
      <c r="EO135" s="4"/>
      <c r="EP135" s="4"/>
      <c r="EQ135" s="4"/>
      <c r="ER135" s="4"/>
      <c r="ES135" s="4"/>
    </row>
    <row r="136" spans="1:149" s="51" customFormat="1" ht="19.5" customHeight="1" x14ac:dyDescent="0.2">
      <c r="A136" s="76">
        <v>17</v>
      </c>
      <c r="B136" s="76" t="s">
        <v>89</v>
      </c>
      <c r="C136" s="58">
        <v>263</v>
      </c>
      <c r="D136" s="58" t="s">
        <v>120</v>
      </c>
      <c r="E136" s="58" t="s">
        <v>2</v>
      </c>
      <c r="F136" s="58" t="s">
        <v>58</v>
      </c>
      <c r="G136" s="58">
        <v>1</v>
      </c>
      <c r="H136" s="57">
        <v>74.13</v>
      </c>
      <c r="I136" s="58" t="s">
        <v>292</v>
      </c>
      <c r="J136" s="52" t="e">
        <f>CONCATENATE("INSERT INTO `medical_vacancies` (`id`, `keyOrganization`, `job`, `division`, `bet`, `measures`) VALUES (NULL, ","'",D136,"', '",#REF!,"', ","'",#REF!,"', ","'",#REF!,"', ","'",#REF!,"');")</f>
        <v>#REF!</v>
      </c>
      <c r="K136" s="53" t="s">
        <v>149</v>
      </c>
      <c r="L136" s="54" t="s">
        <v>150</v>
      </c>
      <c r="M136" s="52" t="str">
        <f t="shared" si="7"/>
        <v>&lt;div id='entry'&gt;&lt;/div&gt;
&lt;link rel='stylesheet' href='http://h90428dg.beget.tech/css/style_doctor.css'&gt;
&lt;script src='https://yastatic.net/s3/frontend/forms/_/embed.js'&gt;&lt;/script&gt;
&lt;script src='http://h90428dg.beget.tech/js/POST_Request.js'&gt;&lt;/script&gt;
&lt;script&gt;let data = display('dolgorukovsky-crb');&lt;/script&gt;</v>
      </c>
      <c r="N136" s="4"/>
      <c r="O136" s="92"/>
      <c r="P136" s="4"/>
      <c r="Q136" s="4"/>
      <c r="R136" s="4"/>
      <c r="S136" s="4"/>
      <c r="T136" s="4"/>
      <c r="U136" s="4"/>
      <c r="V136" s="4"/>
      <c r="W136" s="4"/>
      <c r="X136" s="4"/>
      <c r="Y136" s="4"/>
      <c r="Z136" s="4"/>
      <c r="AA136" s="4"/>
      <c r="AB136" s="4"/>
      <c r="AC136" s="4"/>
      <c r="AD136" s="4"/>
      <c r="AE136" s="4"/>
      <c r="AF136" s="4"/>
      <c r="AG136" s="4"/>
      <c r="AH136" s="4"/>
      <c r="AI136" s="4"/>
      <c r="AJ136" s="4"/>
      <c r="AK136" s="4"/>
      <c r="AL136" s="4"/>
      <c r="AM136" s="4"/>
      <c r="AN136" s="4"/>
      <c r="AO136" s="4"/>
      <c r="AP136" s="4"/>
      <c r="AQ136" s="4"/>
      <c r="AR136" s="4"/>
      <c r="AS136" s="4"/>
      <c r="AT136" s="4"/>
      <c r="AU136" s="4"/>
      <c r="AV136" s="4"/>
      <c r="AW136" s="4"/>
      <c r="AX136" s="4"/>
      <c r="AY136" s="4"/>
      <c r="AZ136" s="4"/>
      <c r="BA136" s="4"/>
      <c r="BB136" s="4"/>
      <c r="BC136" s="4"/>
      <c r="BD136" s="4"/>
      <c r="BE136" s="4"/>
      <c r="BF136" s="4"/>
      <c r="BG136" s="4"/>
      <c r="BH136" s="4"/>
      <c r="BI136" s="4"/>
      <c r="BJ136" s="4"/>
      <c r="BK136" s="4"/>
      <c r="BL136" s="4"/>
      <c r="BM136" s="4"/>
      <c r="BN136" s="4"/>
      <c r="BO136" s="4"/>
      <c r="BP136" s="4"/>
      <c r="BQ136" s="4"/>
      <c r="BR136" s="4"/>
      <c r="BS136" s="4"/>
      <c r="BT136" s="4"/>
      <c r="BU136" s="4"/>
      <c r="BV136" s="4"/>
      <c r="BW136" s="4"/>
      <c r="BX136" s="4"/>
      <c r="BY136" s="4"/>
      <c r="BZ136" s="4"/>
      <c r="CA136" s="4"/>
      <c r="CB136" s="4"/>
      <c r="CC136" s="4"/>
      <c r="CD136" s="4"/>
      <c r="CE136" s="4"/>
      <c r="CF136" s="4"/>
      <c r="CG136" s="4"/>
      <c r="CH136" s="4"/>
      <c r="CI136" s="4"/>
      <c r="CJ136" s="4"/>
      <c r="CK136" s="4"/>
      <c r="CL136" s="4"/>
      <c r="CM136" s="4"/>
      <c r="CN136" s="4"/>
      <c r="CO136" s="4"/>
      <c r="CP136" s="4"/>
      <c r="CQ136" s="4"/>
      <c r="CR136" s="4"/>
      <c r="CS136" s="4"/>
      <c r="CT136" s="4"/>
      <c r="CU136" s="4"/>
      <c r="CV136" s="4"/>
      <c r="CW136" s="4"/>
      <c r="CX136" s="4"/>
      <c r="CY136" s="4"/>
      <c r="CZ136" s="4"/>
      <c r="DA136" s="4"/>
      <c r="DB136" s="4"/>
      <c r="DC136" s="4"/>
      <c r="DD136" s="4"/>
      <c r="DE136" s="4"/>
      <c r="DF136" s="4"/>
      <c r="DG136" s="4"/>
      <c r="DH136" s="4"/>
      <c r="DI136" s="4"/>
      <c r="DJ136" s="4"/>
      <c r="DK136" s="4"/>
      <c r="DL136" s="4"/>
      <c r="DM136" s="4"/>
      <c r="DN136" s="4"/>
      <c r="DO136" s="4"/>
      <c r="DP136" s="4"/>
      <c r="DQ136" s="4"/>
      <c r="DR136" s="4"/>
      <c r="DS136" s="4"/>
      <c r="DT136" s="4"/>
      <c r="DU136" s="4"/>
      <c r="DV136" s="4"/>
      <c r="DW136" s="4"/>
      <c r="DX136" s="4"/>
      <c r="DY136" s="4"/>
      <c r="DZ136" s="4"/>
      <c r="EA136" s="4"/>
      <c r="EB136" s="4"/>
      <c r="EC136" s="4"/>
      <c r="ED136" s="4"/>
      <c r="EE136" s="4"/>
      <c r="EF136" s="4"/>
      <c r="EG136" s="4"/>
      <c r="EH136" s="4"/>
      <c r="EI136" s="4"/>
      <c r="EJ136" s="4"/>
      <c r="EK136" s="4"/>
      <c r="EL136" s="4"/>
      <c r="EM136" s="4"/>
      <c r="EN136" s="4"/>
      <c r="EO136" s="4"/>
      <c r="EP136" s="4"/>
      <c r="EQ136" s="4"/>
      <c r="ER136" s="4"/>
      <c r="ES136" s="4"/>
    </row>
    <row r="137" spans="1:149" s="51" customFormat="1" ht="19.5" customHeight="1" x14ac:dyDescent="0.2">
      <c r="A137" s="76"/>
      <c r="B137" s="76"/>
      <c r="C137" s="58"/>
      <c r="D137" s="58"/>
      <c r="E137" s="58" t="s">
        <v>14</v>
      </c>
      <c r="F137" s="58" t="s">
        <v>58</v>
      </c>
      <c r="G137" s="58">
        <v>1</v>
      </c>
      <c r="H137" s="57"/>
      <c r="I137" s="58" t="s">
        <v>292</v>
      </c>
      <c r="J137" s="52"/>
      <c r="K137" s="53"/>
      <c r="L137" s="54"/>
      <c r="M137" s="52"/>
      <c r="N137" s="4"/>
      <c r="O137" s="92"/>
      <c r="P137" s="4"/>
      <c r="Q137" s="4"/>
      <c r="R137" s="4"/>
      <c r="S137" s="4"/>
      <c r="T137" s="4"/>
      <c r="U137" s="4"/>
      <c r="V137" s="4"/>
      <c r="W137" s="4"/>
      <c r="X137" s="4"/>
      <c r="Y137" s="4"/>
      <c r="Z137" s="4"/>
      <c r="AA137" s="4"/>
      <c r="AB137" s="4"/>
      <c r="AC137" s="4"/>
      <c r="AD137" s="4"/>
      <c r="AE137" s="4"/>
      <c r="AF137" s="4"/>
      <c r="AG137" s="4"/>
      <c r="AH137" s="4"/>
      <c r="AI137" s="4"/>
      <c r="AJ137" s="4"/>
      <c r="AK137" s="4"/>
      <c r="AL137" s="4"/>
      <c r="AM137" s="4"/>
      <c r="AN137" s="4"/>
      <c r="AO137" s="4"/>
      <c r="AP137" s="4"/>
      <c r="AQ137" s="4"/>
      <c r="AR137" s="4"/>
      <c r="AS137" s="4"/>
      <c r="AT137" s="4"/>
      <c r="AU137" s="4"/>
      <c r="AV137" s="4"/>
      <c r="AW137" s="4"/>
      <c r="AX137" s="4"/>
      <c r="AY137" s="4"/>
      <c r="AZ137" s="4"/>
      <c r="BA137" s="4"/>
      <c r="BB137" s="4"/>
      <c r="BC137" s="4"/>
      <c r="BD137" s="4"/>
      <c r="BE137" s="4"/>
      <c r="BF137" s="4"/>
      <c r="BG137" s="4"/>
      <c r="BH137" s="4"/>
      <c r="BI137" s="4"/>
      <c r="BJ137" s="4"/>
      <c r="BK137" s="4"/>
      <c r="BL137" s="4"/>
      <c r="BM137" s="4"/>
      <c r="BN137" s="4"/>
      <c r="BO137" s="4"/>
      <c r="BP137" s="4"/>
      <c r="BQ137" s="4"/>
      <c r="BR137" s="4"/>
      <c r="BS137" s="4"/>
      <c r="BT137" s="4"/>
      <c r="BU137" s="4"/>
      <c r="BV137" s="4"/>
      <c r="BW137" s="4"/>
      <c r="BX137" s="4"/>
      <c r="BY137" s="4"/>
      <c r="BZ137" s="4"/>
      <c r="CA137" s="4"/>
      <c r="CB137" s="4"/>
      <c r="CC137" s="4"/>
      <c r="CD137" s="4"/>
      <c r="CE137" s="4"/>
      <c r="CF137" s="4"/>
      <c r="CG137" s="4"/>
      <c r="CH137" s="4"/>
      <c r="CI137" s="4"/>
      <c r="CJ137" s="4"/>
      <c r="CK137" s="4"/>
      <c r="CL137" s="4"/>
      <c r="CM137" s="4"/>
      <c r="CN137" s="4"/>
      <c r="CO137" s="4"/>
      <c r="CP137" s="4"/>
      <c r="CQ137" s="4"/>
      <c r="CR137" s="4"/>
      <c r="CS137" s="4"/>
      <c r="CT137" s="4"/>
      <c r="CU137" s="4"/>
      <c r="CV137" s="4"/>
      <c r="CW137" s="4"/>
      <c r="CX137" s="4"/>
      <c r="CY137" s="4"/>
      <c r="CZ137" s="4"/>
      <c r="DA137" s="4"/>
      <c r="DB137" s="4"/>
      <c r="DC137" s="4"/>
      <c r="DD137" s="4"/>
      <c r="DE137" s="4"/>
      <c r="DF137" s="4"/>
      <c r="DG137" s="4"/>
      <c r="DH137" s="4"/>
      <c r="DI137" s="4"/>
      <c r="DJ137" s="4"/>
      <c r="DK137" s="4"/>
      <c r="DL137" s="4"/>
      <c r="DM137" s="4"/>
      <c r="DN137" s="4"/>
      <c r="DO137" s="4"/>
      <c r="DP137" s="4"/>
      <c r="DQ137" s="4"/>
      <c r="DR137" s="4"/>
      <c r="DS137" s="4"/>
      <c r="DT137" s="4"/>
      <c r="DU137" s="4"/>
      <c r="DV137" s="4"/>
      <c r="DW137" s="4"/>
      <c r="DX137" s="4"/>
      <c r="DY137" s="4"/>
      <c r="DZ137" s="4"/>
      <c r="EA137" s="4"/>
      <c r="EB137" s="4"/>
      <c r="EC137" s="4"/>
      <c r="ED137" s="4"/>
      <c r="EE137" s="4"/>
      <c r="EF137" s="4"/>
      <c r="EG137" s="4"/>
      <c r="EH137" s="4"/>
      <c r="EI137" s="4"/>
      <c r="EJ137" s="4"/>
      <c r="EK137" s="4"/>
      <c r="EL137" s="4"/>
      <c r="EM137" s="4"/>
      <c r="EN137" s="4"/>
      <c r="EO137" s="4"/>
      <c r="EP137" s="4"/>
      <c r="EQ137" s="4"/>
      <c r="ER137" s="4"/>
      <c r="ES137" s="4"/>
    </row>
    <row r="138" spans="1:149" s="51" customFormat="1" ht="21" customHeight="1" x14ac:dyDescent="0.2">
      <c r="A138" s="76"/>
      <c r="B138" s="76"/>
      <c r="C138" s="58"/>
      <c r="D138" s="58"/>
      <c r="E138" s="58" t="s">
        <v>15</v>
      </c>
      <c r="F138" s="58" t="s">
        <v>59</v>
      </c>
      <c r="G138" s="58">
        <v>1</v>
      </c>
      <c r="H138" s="57"/>
      <c r="I138" s="58" t="s">
        <v>292</v>
      </c>
      <c r="J138" s="52"/>
      <c r="K138" s="53"/>
      <c r="L138" s="54"/>
      <c r="M138" s="52"/>
      <c r="N138" s="4"/>
      <c r="O138" s="92"/>
      <c r="P138" s="4"/>
      <c r="Q138" s="4"/>
      <c r="R138" s="4"/>
      <c r="S138" s="4"/>
      <c r="T138" s="4"/>
      <c r="U138" s="4"/>
      <c r="V138" s="4"/>
      <c r="W138" s="4"/>
      <c r="X138" s="4"/>
      <c r="Y138" s="4"/>
      <c r="Z138" s="4"/>
      <c r="AA138" s="4"/>
      <c r="AB138" s="4"/>
      <c r="AC138" s="4"/>
      <c r="AD138" s="4"/>
      <c r="AE138" s="4"/>
      <c r="AF138" s="4"/>
      <c r="AG138" s="4"/>
      <c r="AH138" s="4"/>
      <c r="AI138" s="4"/>
      <c r="AJ138" s="4"/>
      <c r="AK138" s="4"/>
      <c r="AL138" s="4"/>
      <c r="AM138" s="4"/>
      <c r="AN138" s="4"/>
      <c r="AO138" s="4"/>
      <c r="AP138" s="4"/>
      <c r="AQ138" s="4"/>
      <c r="AR138" s="4"/>
      <c r="AS138" s="4"/>
      <c r="AT138" s="4"/>
      <c r="AU138" s="4"/>
      <c r="AV138" s="4"/>
      <c r="AW138" s="4"/>
      <c r="AX138" s="4"/>
      <c r="AY138" s="4"/>
      <c r="AZ138" s="4"/>
      <c r="BA138" s="4"/>
      <c r="BB138" s="4"/>
      <c r="BC138" s="4"/>
      <c r="BD138" s="4"/>
      <c r="BE138" s="4"/>
      <c r="BF138" s="4"/>
      <c r="BG138" s="4"/>
      <c r="BH138" s="4"/>
      <c r="BI138" s="4"/>
      <c r="BJ138" s="4"/>
      <c r="BK138" s="4"/>
      <c r="BL138" s="4"/>
      <c r="BM138" s="4"/>
      <c r="BN138" s="4"/>
      <c r="BO138" s="4"/>
      <c r="BP138" s="4"/>
      <c r="BQ138" s="4"/>
      <c r="BR138" s="4"/>
      <c r="BS138" s="4"/>
      <c r="BT138" s="4"/>
      <c r="BU138" s="4"/>
      <c r="BV138" s="4"/>
      <c r="BW138" s="4"/>
      <c r="BX138" s="4"/>
      <c r="BY138" s="4"/>
      <c r="BZ138" s="4"/>
      <c r="CA138" s="4"/>
      <c r="CB138" s="4"/>
      <c r="CC138" s="4"/>
      <c r="CD138" s="4"/>
      <c r="CE138" s="4"/>
      <c r="CF138" s="4"/>
      <c r="CG138" s="4"/>
      <c r="CH138" s="4"/>
      <c r="CI138" s="4"/>
      <c r="CJ138" s="4"/>
      <c r="CK138" s="4"/>
      <c r="CL138" s="4"/>
      <c r="CM138" s="4"/>
      <c r="CN138" s="4"/>
      <c r="CO138" s="4"/>
      <c r="CP138" s="4"/>
      <c r="CQ138" s="4"/>
      <c r="CR138" s="4"/>
      <c r="CS138" s="4"/>
      <c r="CT138" s="4"/>
      <c r="CU138" s="4"/>
      <c r="CV138" s="4"/>
      <c r="CW138" s="4"/>
      <c r="CX138" s="4"/>
      <c r="CY138" s="4"/>
      <c r="CZ138" s="4"/>
      <c r="DA138" s="4"/>
      <c r="DB138" s="4"/>
      <c r="DC138" s="4"/>
      <c r="DD138" s="4"/>
      <c r="DE138" s="4"/>
      <c r="DF138" s="4"/>
      <c r="DG138" s="4"/>
      <c r="DH138" s="4"/>
      <c r="DI138" s="4"/>
      <c r="DJ138" s="4"/>
      <c r="DK138" s="4"/>
      <c r="DL138" s="4"/>
      <c r="DM138" s="4"/>
      <c r="DN138" s="4"/>
      <c r="DO138" s="4"/>
      <c r="DP138" s="4"/>
      <c r="DQ138" s="4"/>
      <c r="DR138" s="4"/>
      <c r="DS138" s="4"/>
      <c r="DT138" s="4"/>
      <c r="DU138" s="4"/>
      <c r="DV138" s="4"/>
      <c r="DW138" s="4"/>
      <c r="DX138" s="4"/>
      <c r="DY138" s="4"/>
      <c r="DZ138" s="4"/>
      <c r="EA138" s="4"/>
      <c r="EB138" s="4"/>
      <c r="EC138" s="4"/>
      <c r="ED138" s="4"/>
      <c r="EE138" s="4"/>
      <c r="EF138" s="4"/>
      <c r="EG138" s="4"/>
      <c r="EH138" s="4"/>
      <c r="EI138" s="4"/>
      <c r="EJ138" s="4"/>
      <c r="EK138" s="4"/>
      <c r="EL138" s="4"/>
      <c r="EM138" s="4"/>
      <c r="EN138" s="4"/>
      <c r="EO138" s="4"/>
      <c r="EP138" s="4"/>
      <c r="EQ138" s="4"/>
      <c r="ER138" s="4"/>
      <c r="ES138" s="4"/>
    </row>
    <row r="139" spans="1:149" s="51" customFormat="1" ht="19.5" customHeight="1" x14ac:dyDescent="0.2">
      <c r="A139" s="76"/>
      <c r="B139" s="76"/>
      <c r="C139" s="58"/>
      <c r="D139" s="58"/>
      <c r="E139" s="58" t="s">
        <v>13</v>
      </c>
      <c r="F139" s="58" t="s">
        <v>58</v>
      </c>
      <c r="G139" s="58">
        <v>2</v>
      </c>
      <c r="H139" s="57"/>
      <c r="I139" s="58" t="s">
        <v>292</v>
      </c>
      <c r="J139" s="52"/>
      <c r="K139" s="53"/>
      <c r="L139" s="54"/>
      <c r="M139" s="52"/>
      <c r="N139" s="4"/>
      <c r="O139" s="72"/>
      <c r="P139" s="4"/>
      <c r="Q139" s="4"/>
      <c r="R139" s="4"/>
      <c r="S139" s="4"/>
      <c r="T139" s="4"/>
      <c r="U139" s="4"/>
      <c r="V139" s="4"/>
      <c r="W139" s="4"/>
      <c r="X139" s="4"/>
      <c r="Y139" s="4"/>
      <c r="Z139" s="4"/>
      <c r="AA139" s="4"/>
      <c r="AB139" s="4"/>
      <c r="AC139" s="4"/>
      <c r="AD139" s="4"/>
      <c r="AE139" s="4"/>
      <c r="AF139" s="4"/>
      <c r="AG139" s="4"/>
      <c r="AH139" s="4"/>
      <c r="AI139" s="4"/>
      <c r="AJ139" s="4"/>
      <c r="AK139" s="4"/>
      <c r="AL139" s="4"/>
      <c r="AM139" s="4"/>
      <c r="AN139" s="4"/>
      <c r="AO139" s="4"/>
      <c r="AP139" s="4"/>
      <c r="AQ139" s="4"/>
      <c r="AR139" s="4"/>
      <c r="AS139" s="4"/>
      <c r="AT139" s="4"/>
      <c r="AU139" s="4"/>
      <c r="AV139" s="4"/>
      <c r="AW139" s="4"/>
      <c r="AX139" s="4"/>
      <c r="AY139" s="4"/>
      <c r="AZ139" s="4"/>
      <c r="BA139" s="4"/>
      <c r="BB139" s="4"/>
      <c r="BC139" s="4"/>
      <c r="BD139" s="4"/>
      <c r="BE139" s="4"/>
      <c r="BF139" s="4"/>
      <c r="BG139" s="4"/>
      <c r="BH139" s="4"/>
      <c r="BI139" s="4"/>
      <c r="BJ139" s="4"/>
      <c r="BK139" s="4"/>
      <c r="BL139" s="4"/>
      <c r="BM139" s="4"/>
      <c r="BN139" s="4"/>
      <c r="BO139" s="4"/>
      <c r="BP139" s="4"/>
      <c r="BQ139" s="4"/>
      <c r="BR139" s="4"/>
      <c r="BS139" s="4"/>
      <c r="BT139" s="4"/>
      <c r="BU139" s="4"/>
      <c r="BV139" s="4"/>
      <c r="BW139" s="4"/>
      <c r="BX139" s="4"/>
      <c r="BY139" s="4"/>
      <c r="BZ139" s="4"/>
      <c r="CA139" s="4"/>
      <c r="CB139" s="4"/>
      <c r="CC139" s="4"/>
      <c r="CD139" s="4"/>
      <c r="CE139" s="4"/>
      <c r="CF139" s="4"/>
      <c r="CG139" s="4"/>
      <c r="CH139" s="4"/>
      <c r="CI139" s="4"/>
      <c r="CJ139" s="4"/>
      <c r="CK139" s="4"/>
      <c r="CL139" s="4"/>
      <c r="CM139" s="4"/>
      <c r="CN139" s="4"/>
      <c r="CO139" s="4"/>
      <c r="CP139" s="4"/>
      <c r="CQ139" s="4"/>
      <c r="CR139" s="4"/>
      <c r="CS139" s="4"/>
      <c r="CT139" s="4"/>
      <c r="CU139" s="4"/>
      <c r="CV139" s="4"/>
      <c r="CW139" s="4"/>
      <c r="CX139" s="4"/>
      <c r="CY139" s="4"/>
      <c r="CZ139" s="4"/>
      <c r="DA139" s="4"/>
      <c r="DB139" s="4"/>
      <c r="DC139" s="4"/>
      <c r="DD139" s="4"/>
      <c r="DE139" s="4"/>
      <c r="DF139" s="4"/>
      <c r="DG139" s="4"/>
      <c r="DH139" s="4"/>
      <c r="DI139" s="4"/>
      <c r="DJ139" s="4"/>
      <c r="DK139" s="4"/>
      <c r="DL139" s="4"/>
      <c r="DM139" s="4"/>
      <c r="DN139" s="4"/>
      <c r="DO139" s="4"/>
      <c r="DP139" s="4"/>
      <c r="DQ139" s="4"/>
      <c r="DR139" s="4"/>
      <c r="DS139" s="4"/>
      <c r="DT139" s="4"/>
      <c r="DU139" s="4"/>
      <c r="DV139" s="4"/>
      <c r="DW139" s="4"/>
      <c r="DX139" s="4"/>
      <c r="DY139" s="4"/>
      <c r="DZ139" s="4"/>
      <c r="EA139" s="4"/>
      <c r="EB139" s="4"/>
      <c r="EC139" s="4"/>
      <c r="ED139" s="4"/>
      <c r="EE139" s="4"/>
      <c r="EF139" s="4"/>
      <c r="EG139" s="4"/>
      <c r="EH139" s="4"/>
      <c r="EI139" s="4"/>
      <c r="EJ139" s="4"/>
      <c r="EK139" s="4"/>
      <c r="EL139" s="4"/>
      <c r="EM139" s="4"/>
      <c r="EN139" s="4"/>
      <c r="EO139" s="4"/>
      <c r="EP139" s="4"/>
      <c r="EQ139" s="4"/>
      <c r="ER139" s="4"/>
      <c r="ES139" s="4"/>
    </row>
    <row r="140" spans="1:149" s="51" customFormat="1" ht="19.5" customHeight="1" x14ac:dyDescent="0.2">
      <c r="A140" s="76">
        <v>18</v>
      </c>
      <c r="B140" s="76" t="s">
        <v>305</v>
      </c>
      <c r="C140" s="58">
        <v>269</v>
      </c>
      <c r="D140" s="58" t="s">
        <v>121</v>
      </c>
      <c r="E140" s="58" t="s">
        <v>24</v>
      </c>
      <c r="F140" s="58" t="s">
        <v>315</v>
      </c>
      <c r="G140" s="58">
        <v>3</v>
      </c>
      <c r="H140" s="57">
        <v>78</v>
      </c>
      <c r="I140" s="58" t="s">
        <v>97</v>
      </c>
      <c r="J140" s="52" t="str">
        <f>CONCATENATE("INSERT INTO `medical_vacancies` (`id`, `keyOrganization`, `job`, `division`, `bet`, `measures`) VALUES (NULL, ","'",D140,"', '",E140,"', ","'",F140,"', ","'",G140,"', ","'",I140,"');")</f>
        <v>INSERT INTO `medical_vacancies` (`id`, `keyOrganization`, `job`, `division`, `bet`, `measures`) VALUES (NULL, 'elets-crb', 'врач общей практики (семейный врач)', 'отделение  ОВП (семейной медицины)с.Талица, с.Воронец, п.Соколье', '3', 'предоставляется жилье -  с.Талицкое, предусмотрена социальная выплата на приобретение или строительство жилья, губернаторские полтора миллиона, ежемесячная денежная компенсация за наем (поднаем) жилых помещений, ежемесячная денежная компенсация по оплате ЖКХ');</v>
      </c>
      <c r="K140" s="53" t="s">
        <v>149</v>
      </c>
      <c r="L140" s="54" t="s">
        <v>150</v>
      </c>
      <c r="M140" s="52" t="str">
        <f t="shared" si="7"/>
        <v>&lt;div id='entry'&gt;&lt;/div&gt;
&lt;link rel='stylesheet' href='http://h90428dg.beget.tech/css/style_doctor.css'&gt;
&lt;script src='https://yastatic.net/s3/frontend/forms/_/embed.js'&gt;&lt;/script&gt;
&lt;script src='http://h90428dg.beget.tech/js/POST_Request.js'&gt;&lt;/script&gt;
&lt;script&gt;let data = display('elets-crb');&lt;/script&gt;</v>
      </c>
      <c r="N140" s="4"/>
      <c r="O140" s="4"/>
      <c r="P140" s="4"/>
      <c r="Q140" s="4"/>
      <c r="R140" s="4"/>
      <c r="S140" s="4"/>
      <c r="T140" s="4"/>
      <c r="U140" s="4"/>
      <c r="V140" s="4"/>
      <c r="W140" s="4"/>
      <c r="X140" s="4"/>
      <c r="Y140" s="4"/>
      <c r="Z140" s="4"/>
      <c r="AA140" s="4"/>
      <c r="AB140" s="4"/>
      <c r="AC140" s="4"/>
      <c r="AD140" s="4"/>
      <c r="AE140" s="4"/>
      <c r="AF140" s="4"/>
      <c r="AG140" s="4"/>
      <c r="AH140" s="4"/>
      <c r="AI140" s="4"/>
      <c r="AJ140" s="4"/>
      <c r="AK140" s="4"/>
      <c r="AL140" s="4"/>
      <c r="AM140" s="4"/>
      <c r="AN140" s="4"/>
      <c r="AO140" s="4"/>
      <c r="AP140" s="4"/>
      <c r="AQ140" s="4"/>
      <c r="AR140" s="4"/>
      <c r="AS140" s="4"/>
      <c r="AT140" s="4"/>
      <c r="AU140" s="4"/>
      <c r="AV140" s="4"/>
      <c r="AW140" s="4"/>
      <c r="AX140" s="4"/>
      <c r="AY140" s="4"/>
      <c r="AZ140" s="4"/>
      <c r="BA140" s="4"/>
      <c r="BB140" s="4"/>
      <c r="BC140" s="4"/>
      <c r="BD140" s="4"/>
      <c r="BE140" s="4"/>
      <c r="BF140" s="4"/>
      <c r="BG140" s="4"/>
      <c r="BH140" s="4"/>
      <c r="BI140" s="4"/>
      <c r="BJ140" s="4"/>
      <c r="BK140" s="4"/>
      <c r="BL140" s="4"/>
      <c r="BM140" s="4"/>
      <c r="BN140" s="4"/>
      <c r="BO140" s="4"/>
      <c r="BP140" s="4"/>
      <c r="BQ140" s="4"/>
      <c r="BR140" s="4"/>
      <c r="BS140" s="4"/>
      <c r="BT140" s="4"/>
      <c r="BU140" s="4"/>
      <c r="BV140" s="4"/>
      <c r="BW140" s="4"/>
      <c r="BX140" s="4"/>
      <c r="BY140" s="4"/>
      <c r="BZ140" s="4"/>
      <c r="CA140" s="4"/>
      <c r="CB140" s="4"/>
      <c r="CC140" s="4"/>
      <c r="CD140" s="4"/>
      <c r="CE140" s="4"/>
      <c r="CF140" s="4"/>
      <c r="CG140" s="4"/>
      <c r="CH140" s="4"/>
      <c r="CI140" s="4"/>
      <c r="CJ140" s="4"/>
      <c r="CK140" s="4"/>
      <c r="CL140" s="4"/>
      <c r="CM140" s="4"/>
      <c r="CN140" s="4"/>
      <c r="CO140" s="4"/>
      <c r="CP140" s="4"/>
      <c r="CQ140" s="4"/>
      <c r="CR140" s="4"/>
      <c r="CS140" s="4"/>
      <c r="CT140" s="4"/>
      <c r="CU140" s="4"/>
      <c r="CV140" s="4"/>
      <c r="CW140" s="4"/>
      <c r="CX140" s="4"/>
      <c r="CY140" s="4"/>
      <c r="CZ140" s="4"/>
      <c r="DA140" s="4"/>
      <c r="DB140" s="4"/>
      <c r="DC140" s="4"/>
      <c r="DD140" s="4"/>
      <c r="DE140" s="4"/>
      <c r="DF140" s="4"/>
      <c r="DG140" s="4"/>
      <c r="DH140" s="4"/>
      <c r="DI140" s="4"/>
      <c r="DJ140" s="4"/>
      <c r="DK140" s="4"/>
      <c r="DL140" s="4"/>
      <c r="DM140" s="4"/>
      <c r="DN140" s="4"/>
      <c r="DO140" s="4"/>
      <c r="DP140" s="4"/>
      <c r="DQ140" s="4"/>
      <c r="DR140" s="4"/>
      <c r="DS140" s="4"/>
      <c r="DT140" s="4"/>
      <c r="DU140" s="4"/>
      <c r="DV140" s="4"/>
      <c r="DW140" s="4"/>
      <c r="DX140" s="4"/>
      <c r="DY140" s="4"/>
      <c r="DZ140" s="4"/>
      <c r="EA140" s="4"/>
      <c r="EB140" s="4"/>
      <c r="EC140" s="4"/>
      <c r="ED140" s="4"/>
      <c r="EE140" s="4"/>
      <c r="EF140" s="4"/>
      <c r="EG140" s="4"/>
      <c r="EH140" s="4"/>
      <c r="EI140" s="4"/>
      <c r="EJ140" s="4"/>
      <c r="EK140" s="4"/>
      <c r="EL140" s="4"/>
      <c r="EM140" s="4"/>
      <c r="EN140" s="4"/>
      <c r="EO140" s="4"/>
      <c r="EP140" s="4"/>
      <c r="EQ140" s="4"/>
      <c r="ER140" s="4"/>
      <c r="ES140" s="4"/>
    </row>
    <row r="141" spans="1:149" s="51" customFormat="1" ht="19.5" customHeight="1" x14ac:dyDescent="0.2">
      <c r="A141" s="76"/>
      <c r="B141" s="76"/>
      <c r="C141" s="58">
        <v>270</v>
      </c>
      <c r="D141" s="58" t="s">
        <v>121</v>
      </c>
      <c r="E141" s="58" t="s">
        <v>11</v>
      </c>
      <c r="F141" s="58" t="s">
        <v>58</v>
      </c>
      <c r="G141" s="58">
        <v>1</v>
      </c>
      <c r="H141" s="57">
        <v>61</v>
      </c>
      <c r="I141" s="58" t="s">
        <v>292</v>
      </c>
      <c r="J141" s="52" t="str">
        <f>CONCATENATE("INSERT INTO `medical_vacancies` (`id`, `keyOrganization`, `job`, `division`, `bet`, `measures`) VALUES (NULL, ","'",D141,"', '",E141,"', ","'",F141,"', ","'",G141,"', ","'",I141,"');")</f>
        <v>INSERT INTO `medical_vacancies` (`id`, `keyOrganization`, `job`, `division`, `bet`, `measures`) VALUES (NULL, 'elets-crb', 'врач-онколог', 'поликлиника', '1', 'предусмотрена социальная выплата на приобретение или строительство жилья, для докторов медицинских наук выплата 5 млн.руб., ежемесячная денежная компенсация за наем (поднаем) жилых помещений');</v>
      </c>
      <c r="K141" s="53" t="s">
        <v>149</v>
      </c>
      <c r="L141" s="54" t="s">
        <v>150</v>
      </c>
      <c r="M141" s="52" t="str">
        <f t="shared" si="7"/>
        <v>&lt;div id='entry'&gt;&lt;/div&gt;
&lt;link rel='stylesheet' href='http://h90428dg.beget.tech/css/style_doctor.css'&gt;
&lt;script src='https://yastatic.net/s3/frontend/forms/_/embed.js'&gt;&lt;/script&gt;
&lt;script src='http://h90428dg.beget.tech/js/POST_Request.js'&gt;&lt;/script&gt;
&lt;script&gt;let data = display('elets-crb');&lt;/script&gt;</v>
      </c>
      <c r="N141" s="4"/>
      <c r="O141" s="4"/>
      <c r="P141" s="4"/>
      <c r="Q141" s="4"/>
      <c r="R141" s="4"/>
      <c r="S141" s="4"/>
      <c r="T141" s="4"/>
      <c r="U141" s="4"/>
      <c r="V141" s="4"/>
      <c r="W141" s="4"/>
      <c r="X141" s="4"/>
      <c r="Y141" s="4"/>
      <c r="Z141" s="4"/>
      <c r="AA141" s="4"/>
      <c r="AB141" s="4"/>
      <c r="AC141" s="4"/>
      <c r="AD141" s="4"/>
      <c r="AE141" s="4"/>
      <c r="AF141" s="4"/>
      <c r="AG141" s="4"/>
      <c r="AH141" s="4"/>
      <c r="AI141" s="4"/>
      <c r="AJ141" s="4"/>
      <c r="AK141" s="4"/>
      <c r="AL141" s="4"/>
      <c r="AM141" s="4"/>
      <c r="AN141" s="4"/>
      <c r="AO141" s="4"/>
      <c r="AP141" s="4"/>
      <c r="AQ141" s="4"/>
      <c r="AR141" s="4"/>
      <c r="AS141" s="4"/>
      <c r="AT141" s="4"/>
      <c r="AU141" s="4"/>
      <c r="AV141" s="4"/>
      <c r="AW141" s="4"/>
      <c r="AX141" s="4"/>
      <c r="AY141" s="4"/>
      <c r="AZ141" s="4"/>
      <c r="BA141" s="4"/>
      <c r="BB141" s="4"/>
      <c r="BC141" s="4"/>
      <c r="BD141" s="4"/>
      <c r="BE141" s="4"/>
      <c r="BF141" s="4"/>
      <c r="BG141" s="4"/>
      <c r="BH141" s="4"/>
      <c r="BI141" s="4"/>
      <c r="BJ141" s="4"/>
      <c r="BK141" s="4"/>
      <c r="BL141" s="4"/>
      <c r="BM141" s="4"/>
      <c r="BN141" s="4"/>
      <c r="BO141" s="4"/>
      <c r="BP141" s="4"/>
      <c r="BQ141" s="4"/>
      <c r="BR141" s="4"/>
      <c r="BS141" s="4"/>
      <c r="BT141" s="4"/>
      <c r="BU141" s="4"/>
      <c r="BV141" s="4"/>
      <c r="BW141" s="4"/>
      <c r="BX141" s="4"/>
      <c r="BY141" s="4"/>
      <c r="BZ141" s="4"/>
      <c r="CA141" s="4"/>
      <c r="CB141" s="4"/>
      <c r="CC141" s="4"/>
      <c r="CD141" s="4"/>
      <c r="CE141" s="4"/>
      <c r="CF141" s="4"/>
      <c r="CG141" s="4"/>
      <c r="CH141" s="4"/>
      <c r="CI141" s="4"/>
      <c r="CJ141" s="4"/>
      <c r="CK141" s="4"/>
      <c r="CL141" s="4"/>
      <c r="CM141" s="4"/>
      <c r="CN141" s="4"/>
      <c r="CO141" s="4"/>
      <c r="CP141" s="4"/>
      <c r="CQ141" s="4"/>
      <c r="CR141" s="4"/>
      <c r="CS141" s="4"/>
      <c r="CT141" s="4"/>
      <c r="CU141" s="4"/>
      <c r="CV141" s="4"/>
      <c r="CW141" s="4"/>
      <c r="CX141" s="4"/>
      <c r="CY141" s="4"/>
      <c r="CZ141" s="4"/>
      <c r="DA141" s="4"/>
      <c r="DB141" s="4"/>
      <c r="DC141" s="4"/>
      <c r="DD141" s="4"/>
      <c r="DE141" s="4"/>
      <c r="DF141" s="4"/>
      <c r="DG141" s="4"/>
      <c r="DH141" s="4"/>
      <c r="DI141" s="4"/>
      <c r="DJ141" s="4"/>
      <c r="DK141" s="4"/>
      <c r="DL141" s="4"/>
      <c r="DM141" s="4"/>
      <c r="DN141" s="4"/>
      <c r="DO141" s="4"/>
      <c r="DP141" s="4"/>
      <c r="DQ141" s="4"/>
      <c r="DR141" s="4"/>
      <c r="DS141" s="4"/>
      <c r="DT141" s="4"/>
      <c r="DU141" s="4"/>
      <c r="DV141" s="4"/>
      <c r="DW141" s="4"/>
      <c r="DX141" s="4"/>
      <c r="DY141" s="4"/>
      <c r="DZ141" s="4"/>
      <c r="EA141" s="4"/>
      <c r="EB141" s="4"/>
      <c r="EC141" s="4"/>
      <c r="ED141" s="4"/>
      <c r="EE141" s="4"/>
      <c r="EF141" s="4"/>
      <c r="EG141" s="4"/>
      <c r="EH141" s="4"/>
      <c r="EI141" s="4"/>
      <c r="EJ141" s="4"/>
      <c r="EK141" s="4"/>
      <c r="EL141" s="4"/>
      <c r="EM141" s="4"/>
      <c r="EN141" s="4"/>
      <c r="EO141" s="4"/>
      <c r="EP141" s="4"/>
      <c r="EQ141" s="4"/>
      <c r="ER141" s="4"/>
      <c r="ES141" s="4"/>
    </row>
    <row r="142" spans="1:149" s="51" customFormat="1" ht="19.5" customHeight="1" x14ac:dyDescent="0.2">
      <c r="A142" s="76"/>
      <c r="B142" s="76"/>
      <c r="C142" s="58"/>
      <c r="D142" s="58"/>
      <c r="E142" s="58" t="s">
        <v>21</v>
      </c>
      <c r="F142" s="58" t="s">
        <v>59</v>
      </c>
      <c r="G142" s="58">
        <v>1</v>
      </c>
      <c r="H142" s="57">
        <v>61</v>
      </c>
      <c r="I142" s="58" t="s">
        <v>95</v>
      </c>
      <c r="J142" s="52"/>
      <c r="K142" s="53"/>
      <c r="L142" s="54"/>
      <c r="M142" s="52"/>
      <c r="N142" s="4"/>
      <c r="O142" s="4"/>
      <c r="P142" s="4"/>
      <c r="Q142" s="4"/>
      <c r="R142" s="4"/>
      <c r="S142" s="4"/>
      <c r="T142" s="4"/>
      <c r="U142" s="4"/>
      <c r="V142" s="4"/>
      <c r="W142" s="4"/>
      <c r="X142" s="4"/>
      <c r="Y142" s="4"/>
      <c r="Z142" s="4"/>
      <c r="AA142" s="4"/>
      <c r="AB142" s="4"/>
      <c r="AC142" s="4"/>
      <c r="AD142" s="4"/>
      <c r="AE142" s="4"/>
      <c r="AF142" s="4"/>
      <c r="AG142" s="4"/>
      <c r="AH142" s="4"/>
      <c r="AI142" s="4"/>
      <c r="AJ142" s="4"/>
      <c r="AK142" s="4"/>
      <c r="AL142" s="4"/>
      <c r="AM142" s="4"/>
      <c r="AN142" s="4"/>
      <c r="AO142" s="4"/>
      <c r="AP142" s="4"/>
      <c r="AQ142" s="4"/>
      <c r="AR142" s="4"/>
      <c r="AS142" s="4"/>
      <c r="AT142" s="4"/>
      <c r="AU142" s="4"/>
      <c r="AV142" s="4"/>
      <c r="AW142" s="4"/>
      <c r="AX142" s="4"/>
      <c r="AY142" s="4"/>
      <c r="AZ142" s="4"/>
      <c r="BA142" s="4"/>
      <c r="BB142" s="4"/>
      <c r="BC142" s="4"/>
      <c r="BD142" s="4"/>
      <c r="BE142" s="4"/>
      <c r="BF142" s="4"/>
      <c r="BG142" s="4"/>
      <c r="BH142" s="4"/>
      <c r="BI142" s="4"/>
      <c r="BJ142" s="4"/>
      <c r="BK142" s="4"/>
      <c r="BL142" s="4"/>
      <c r="BM142" s="4"/>
      <c r="BN142" s="4"/>
      <c r="BO142" s="4"/>
      <c r="BP142" s="4"/>
      <c r="BQ142" s="4"/>
      <c r="BR142" s="4"/>
      <c r="BS142" s="4"/>
      <c r="BT142" s="4"/>
      <c r="BU142" s="4"/>
      <c r="BV142" s="4"/>
      <c r="BW142" s="4"/>
      <c r="BX142" s="4"/>
      <c r="BY142" s="4"/>
      <c r="BZ142" s="4"/>
      <c r="CA142" s="4"/>
      <c r="CB142" s="4"/>
      <c r="CC142" s="4"/>
      <c r="CD142" s="4"/>
      <c r="CE142" s="4"/>
      <c r="CF142" s="4"/>
      <c r="CG142" s="4"/>
      <c r="CH142" s="4"/>
      <c r="CI142" s="4"/>
      <c r="CJ142" s="4"/>
      <c r="CK142" s="4"/>
      <c r="CL142" s="4"/>
      <c r="CM142" s="4"/>
      <c r="CN142" s="4"/>
      <c r="CO142" s="4"/>
      <c r="CP142" s="4"/>
      <c r="CQ142" s="4"/>
      <c r="CR142" s="4"/>
      <c r="CS142" s="4"/>
      <c r="CT142" s="4"/>
      <c r="CU142" s="4"/>
      <c r="CV142" s="4"/>
      <c r="CW142" s="4"/>
      <c r="CX142" s="4"/>
      <c r="CY142" s="4"/>
      <c r="CZ142" s="4"/>
      <c r="DA142" s="4"/>
      <c r="DB142" s="4"/>
      <c r="DC142" s="4"/>
      <c r="DD142" s="4"/>
      <c r="DE142" s="4"/>
      <c r="DF142" s="4"/>
      <c r="DG142" s="4"/>
      <c r="DH142" s="4"/>
      <c r="DI142" s="4"/>
      <c r="DJ142" s="4"/>
      <c r="DK142" s="4"/>
      <c r="DL142" s="4"/>
      <c r="DM142" s="4"/>
      <c r="DN142" s="4"/>
      <c r="DO142" s="4"/>
      <c r="DP142" s="4"/>
      <c r="DQ142" s="4"/>
      <c r="DR142" s="4"/>
      <c r="DS142" s="4"/>
      <c r="DT142" s="4"/>
      <c r="DU142" s="4"/>
      <c r="DV142" s="4"/>
      <c r="DW142" s="4"/>
      <c r="DX142" s="4"/>
      <c r="DY142" s="4"/>
      <c r="DZ142" s="4"/>
      <c r="EA142" s="4"/>
      <c r="EB142" s="4"/>
      <c r="EC142" s="4"/>
      <c r="ED142" s="4"/>
      <c r="EE142" s="4"/>
      <c r="EF142" s="4"/>
      <c r="EG142" s="4"/>
      <c r="EH142" s="4"/>
      <c r="EI142" s="4"/>
      <c r="EJ142" s="4"/>
      <c r="EK142" s="4"/>
      <c r="EL142" s="4"/>
      <c r="EM142" s="4"/>
      <c r="EN142" s="4"/>
      <c r="EO142" s="4"/>
      <c r="EP142" s="4"/>
      <c r="EQ142" s="4"/>
      <c r="ER142" s="4"/>
      <c r="ES142" s="4"/>
    </row>
    <row r="143" spans="1:149" s="51" customFormat="1" ht="19.5" customHeight="1" x14ac:dyDescent="0.2">
      <c r="A143" s="76"/>
      <c r="B143" s="76"/>
      <c r="C143" s="58">
        <v>271</v>
      </c>
      <c r="D143" s="58" t="s">
        <v>121</v>
      </c>
      <c r="E143" s="58" t="s">
        <v>21</v>
      </c>
      <c r="F143" s="58" t="s">
        <v>58</v>
      </c>
      <c r="G143" s="58">
        <v>1</v>
      </c>
      <c r="H143" s="57">
        <v>61</v>
      </c>
      <c r="I143" s="58" t="s">
        <v>95</v>
      </c>
      <c r="J143" s="52" t="str">
        <f>CONCATENATE("INSERT INTO `medical_vacancies` (`id`, `keyOrganization`, `job`, `division`, `bet`, `measures`) VALUES (NULL, ","'",D143,"', '",E143,"', ","'",F143,"', ","'",G143,"', ","'",I143,"');")</f>
        <v>INSERT INTO `medical_vacancies` (`id`, `keyOrganization`, `job`, `division`, `bet`, `measures`) VALUES (NULL, 'elets-crb', 'врач-хирург', 'поликлиника', '1', 'ежемесячная денежная компенсация за наем (поднаем) жилых помещений, ежемесячная денежная компенсация по оплате ЖКХ');</v>
      </c>
      <c r="K143" s="53" t="s">
        <v>149</v>
      </c>
      <c r="L143" s="54" t="s">
        <v>150</v>
      </c>
      <c r="M143" s="52" t="str">
        <f t="shared" si="7"/>
        <v>&lt;div id='entry'&gt;&lt;/div&gt;
&lt;link rel='stylesheet' href='http://h90428dg.beget.tech/css/style_doctor.css'&gt;
&lt;script src='https://yastatic.net/s3/frontend/forms/_/embed.js'&gt;&lt;/script&gt;
&lt;script src='http://h90428dg.beget.tech/js/POST_Request.js'&gt;&lt;/script&gt;
&lt;script&gt;let data = display('elets-crb');&lt;/script&gt;</v>
      </c>
      <c r="N143" s="4"/>
      <c r="O143" s="4"/>
      <c r="P143" s="4"/>
      <c r="Q143" s="4"/>
      <c r="R143" s="4"/>
      <c r="S143" s="4"/>
      <c r="T143" s="4"/>
      <c r="U143" s="4"/>
      <c r="V143" s="4"/>
      <c r="W143" s="4"/>
      <c r="X143" s="4"/>
      <c r="Y143" s="4"/>
      <c r="Z143" s="4"/>
      <c r="AA143" s="4"/>
      <c r="AB143" s="4"/>
      <c r="AC143" s="4"/>
      <c r="AD143" s="4"/>
      <c r="AE143" s="4"/>
      <c r="AF143" s="4"/>
      <c r="AG143" s="4"/>
      <c r="AH143" s="4"/>
      <c r="AI143" s="4"/>
      <c r="AJ143" s="4"/>
      <c r="AK143" s="4"/>
      <c r="AL143" s="4"/>
      <c r="AM143" s="4"/>
      <c r="AN143" s="4"/>
      <c r="AO143" s="4"/>
      <c r="AP143" s="4"/>
      <c r="AQ143" s="4"/>
      <c r="AR143" s="4"/>
      <c r="AS143" s="4"/>
      <c r="AT143" s="4"/>
      <c r="AU143" s="4"/>
      <c r="AV143" s="4"/>
      <c r="AW143" s="4"/>
      <c r="AX143" s="4"/>
      <c r="AY143" s="4"/>
      <c r="AZ143" s="4"/>
      <c r="BA143" s="4"/>
      <c r="BB143" s="4"/>
      <c r="BC143" s="4"/>
      <c r="BD143" s="4"/>
      <c r="BE143" s="4"/>
      <c r="BF143" s="4"/>
      <c r="BG143" s="4"/>
      <c r="BH143" s="4"/>
      <c r="BI143" s="4"/>
      <c r="BJ143" s="4"/>
      <c r="BK143" s="4"/>
      <c r="BL143" s="4"/>
      <c r="BM143" s="4"/>
      <c r="BN143" s="4"/>
      <c r="BO143" s="4"/>
      <c r="BP143" s="4"/>
      <c r="BQ143" s="4"/>
      <c r="BR143" s="4"/>
      <c r="BS143" s="4"/>
      <c r="BT143" s="4"/>
      <c r="BU143" s="4"/>
      <c r="BV143" s="4"/>
      <c r="BW143" s="4"/>
      <c r="BX143" s="4"/>
      <c r="BY143" s="4"/>
      <c r="BZ143" s="4"/>
      <c r="CA143" s="4"/>
      <c r="CB143" s="4"/>
      <c r="CC143" s="4"/>
      <c r="CD143" s="4"/>
      <c r="CE143" s="4"/>
      <c r="CF143" s="4"/>
      <c r="CG143" s="4"/>
      <c r="CH143" s="4"/>
      <c r="CI143" s="4"/>
      <c r="CJ143" s="4"/>
      <c r="CK143" s="4"/>
      <c r="CL143" s="4"/>
      <c r="CM143" s="4"/>
      <c r="CN143" s="4"/>
      <c r="CO143" s="4"/>
      <c r="CP143" s="4"/>
      <c r="CQ143" s="4"/>
      <c r="CR143" s="4"/>
      <c r="CS143" s="4"/>
      <c r="CT143" s="4"/>
      <c r="CU143" s="4"/>
      <c r="CV143" s="4"/>
      <c r="CW143" s="4"/>
      <c r="CX143" s="4"/>
      <c r="CY143" s="4"/>
      <c r="CZ143" s="4"/>
      <c r="DA143" s="4"/>
      <c r="DB143" s="4"/>
      <c r="DC143" s="4"/>
      <c r="DD143" s="4"/>
      <c r="DE143" s="4"/>
      <c r="DF143" s="4"/>
      <c r="DG143" s="4"/>
      <c r="DH143" s="4"/>
      <c r="DI143" s="4"/>
      <c r="DJ143" s="4"/>
      <c r="DK143" s="4"/>
      <c r="DL143" s="4"/>
      <c r="DM143" s="4"/>
      <c r="DN143" s="4"/>
      <c r="DO143" s="4"/>
      <c r="DP143" s="4"/>
      <c r="DQ143" s="4"/>
      <c r="DR143" s="4"/>
      <c r="DS143" s="4"/>
      <c r="DT143" s="4"/>
      <c r="DU143" s="4"/>
      <c r="DV143" s="4"/>
      <c r="DW143" s="4"/>
      <c r="DX143" s="4"/>
      <c r="DY143" s="4"/>
      <c r="DZ143" s="4"/>
      <c r="EA143" s="4"/>
      <c r="EB143" s="4"/>
      <c r="EC143" s="4"/>
      <c r="ED143" s="4"/>
      <c r="EE143" s="4"/>
      <c r="EF143" s="4"/>
      <c r="EG143" s="4"/>
      <c r="EH143" s="4"/>
      <c r="EI143" s="4"/>
      <c r="EJ143" s="4"/>
      <c r="EK143" s="4"/>
      <c r="EL143" s="4"/>
      <c r="EM143" s="4"/>
      <c r="EN143" s="4"/>
      <c r="EO143" s="4"/>
      <c r="EP143" s="4"/>
      <c r="EQ143" s="4"/>
      <c r="ER143" s="4"/>
      <c r="ES143" s="4"/>
    </row>
    <row r="144" spans="1:149" s="51" customFormat="1" ht="19.5" customHeight="1" x14ac:dyDescent="0.2">
      <c r="A144" s="76"/>
      <c r="B144" s="76"/>
      <c r="C144" s="58">
        <v>273</v>
      </c>
      <c r="D144" s="58" t="s">
        <v>121</v>
      </c>
      <c r="E144" s="58" t="s">
        <v>13</v>
      </c>
      <c r="F144" s="58" t="s">
        <v>286</v>
      </c>
      <c r="G144" s="58">
        <v>1</v>
      </c>
      <c r="H144" s="57">
        <v>78</v>
      </c>
      <c r="I144" s="58" t="s">
        <v>292</v>
      </c>
      <c r="J144" s="52" t="str">
        <f>CONCATENATE("INSERT INTO `medical_vacancies` (`id`, `keyOrganization`, `job`, `division`, `bet`, `measures`) VALUES (NULL, ","'",D144,"', '",E144,"', ","'",F144,"', ","'",G144,"', ","'",I144,"');")</f>
        <v>INSERT INTO `medical_vacancies` (`id`, `keyOrganization`, `job`, `division`, `bet`, `measures`) VALUES (NULL, 'elets-crb', 'врач-терапевт участковый', 'поликлиника (амбулатория)', '1', 'предусмотрена социальная выплата на приобретение или строительство жилья, для докторов медицинских наук выплата 5 млн.руб., ежемесячная денежная компенсация за наем (поднаем) жилых помещений');</v>
      </c>
      <c r="K144" s="53" t="s">
        <v>149</v>
      </c>
      <c r="L144" s="54" t="s">
        <v>150</v>
      </c>
      <c r="M144" s="52" t="str">
        <f t="shared" si="7"/>
        <v>&lt;div id='entry'&gt;&lt;/div&gt;
&lt;link rel='stylesheet' href='http://h90428dg.beget.tech/css/style_doctor.css'&gt;
&lt;script src='https://yastatic.net/s3/frontend/forms/_/embed.js'&gt;&lt;/script&gt;
&lt;script src='http://h90428dg.beget.tech/js/POST_Request.js'&gt;&lt;/script&gt;
&lt;script&gt;let data = display('elets-crb');&lt;/script&gt;</v>
      </c>
      <c r="N144" s="4"/>
      <c r="O144" s="4"/>
      <c r="P144" s="4"/>
      <c r="Q144" s="4"/>
      <c r="R144" s="4"/>
      <c r="S144" s="4"/>
      <c r="T144" s="4"/>
      <c r="U144" s="4"/>
      <c r="V144" s="4"/>
      <c r="W144" s="4"/>
      <c r="X144" s="4"/>
      <c r="Y144" s="4"/>
      <c r="Z144" s="4"/>
      <c r="AA144" s="4"/>
      <c r="AB144" s="4"/>
      <c r="AC144" s="4"/>
      <c r="AD144" s="4"/>
      <c r="AE144" s="4"/>
      <c r="AF144" s="4"/>
      <c r="AG144" s="4"/>
      <c r="AH144" s="4"/>
      <c r="AI144" s="4"/>
      <c r="AJ144" s="4"/>
      <c r="AK144" s="4"/>
      <c r="AL144" s="4"/>
      <c r="AM144" s="4"/>
      <c r="AN144" s="4"/>
      <c r="AO144" s="4"/>
      <c r="AP144" s="4"/>
      <c r="AQ144" s="4"/>
      <c r="AR144" s="4"/>
      <c r="AS144" s="4"/>
      <c r="AT144" s="4"/>
      <c r="AU144" s="4"/>
      <c r="AV144" s="4"/>
      <c r="AW144" s="4"/>
      <c r="AX144" s="4"/>
      <c r="AY144" s="4"/>
      <c r="AZ144" s="4"/>
      <c r="BA144" s="4"/>
      <c r="BB144" s="4"/>
      <c r="BC144" s="4"/>
      <c r="BD144" s="4"/>
      <c r="BE144" s="4"/>
      <c r="BF144" s="4"/>
      <c r="BG144" s="4"/>
      <c r="BH144" s="4"/>
      <c r="BI144" s="4"/>
      <c r="BJ144" s="4"/>
      <c r="BK144" s="4"/>
      <c r="BL144" s="4"/>
      <c r="BM144" s="4"/>
      <c r="BN144" s="4"/>
      <c r="BO144" s="4"/>
      <c r="BP144" s="4"/>
      <c r="BQ144" s="4"/>
      <c r="BR144" s="4"/>
      <c r="BS144" s="4"/>
      <c r="BT144" s="4"/>
      <c r="BU144" s="4"/>
      <c r="BV144" s="4"/>
      <c r="BW144" s="4"/>
      <c r="BX144" s="4"/>
      <c r="BY144" s="4"/>
      <c r="BZ144" s="4"/>
      <c r="CA144" s="4"/>
      <c r="CB144" s="4"/>
      <c r="CC144" s="4"/>
      <c r="CD144" s="4"/>
      <c r="CE144" s="4"/>
      <c r="CF144" s="4"/>
      <c r="CG144" s="4"/>
      <c r="CH144" s="4"/>
      <c r="CI144" s="4"/>
      <c r="CJ144" s="4"/>
      <c r="CK144" s="4"/>
      <c r="CL144" s="4"/>
      <c r="CM144" s="4"/>
      <c r="CN144" s="4"/>
      <c r="CO144" s="4"/>
      <c r="CP144" s="4"/>
      <c r="CQ144" s="4"/>
      <c r="CR144" s="4"/>
      <c r="CS144" s="4"/>
      <c r="CT144" s="4"/>
      <c r="CU144" s="4"/>
      <c r="CV144" s="4"/>
      <c r="CW144" s="4"/>
      <c r="CX144" s="4"/>
      <c r="CY144" s="4"/>
      <c r="CZ144" s="4"/>
      <c r="DA144" s="4"/>
      <c r="DB144" s="4"/>
      <c r="DC144" s="4"/>
      <c r="DD144" s="4"/>
      <c r="DE144" s="4"/>
      <c r="DF144" s="4"/>
      <c r="DG144" s="4"/>
      <c r="DH144" s="4"/>
      <c r="DI144" s="4"/>
      <c r="DJ144" s="4"/>
      <c r="DK144" s="4"/>
      <c r="DL144" s="4"/>
      <c r="DM144" s="4"/>
      <c r="DN144" s="4"/>
      <c r="DO144" s="4"/>
      <c r="DP144" s="4"/>
      <c r="DQ144" s="4"/>
      <c r="DR144" s="4"/>
      <c r="DS144" s="4"/>
      <c r="DT144" s="4"/>
      <c r="DU144" s="4"/>
      <c r="DV144" s="4"/>
      <c r="DW144" s="4"/>
      <c r="DX144" s="4"/>
      <c r="DY144" s="4"/>
      <c r="DZ144" s="4"/>
      <c r="EA144" s="4"/>
      <c r="EB144" s="4"/>
      <c r="EC144" s="4"/>
      <c r="ED144" s="4"/>
      <c r="EE144" s="4"/>
      <c r="EF144" s="4"/>
      <c r="EG144" s="4"/>
      <c r="EH144" s="4"/>
      <c r="EI144" s="4"/>
      <c r="EJ144" s="4"/>
      <c r="EK144" s="4"/>
      <c r="EL144" s="4"/>
      <c r="EM144" s="4"/>
      <c r="EN144" s="4"/>
      <c r="EO144" s="4"/>
      <c r="EP144" s="4"/>
      <c r="EQ144" s="4"/>
      <c r="ER144" s="4"/>
      <c r="ES144" s="4"/>
    </row>
    <row r="145" spans="1:149" s="51" customFormat="1" ht="19.5" customHeight="1" x14ac:dyDescent="0.2">
      <c r="A145" s="76"/>
      <c r="B145" s="76"/>
      <c r="C145" s="58">
        <v>274</v>
      </c>
      <c r="D145" s="58" t="s">
        <v>121</v>
      </c>
      <c r="E145" s="58" t="s">
        <v>2</v>
      </c>
      <c r="F145" s="58" t="s">
        <v>58</v>
      </c>
      <c r="G145" s="58">
        <v>1</v>
      </c>
      <c r="H145" s="57">
        <v>71</v>
      </c>
      <c r="I145" s="58" t="s">
        <v>292</v>
      </c>
      <c r="J145" s="52" t="str">
        <f>CONCATENATE("INSERT INTO `medical_vacancies` (`id`, `keyOrganization`, `job`, `division`, `bet`, `measures`) VALUES (NULL, ","'",D145,"', '",E145,"', ","'",F145,"', ","'",G145,"', ","'",I145,"');")</f>
        <v>INSERT INTO `medical_vacancies` (`id`, `keyOrganization`, `job`, `division`, `bet`, `measures`) VALUES (NULL, 'elets-crb', 'врач-инфекционист', 'поликлиника', '1', 'предусмотрена социальная выплата на приобретение или строительство жилья, для докторов медицинских наук выплата 5 млн.руб., ежемесячная денежная компенсация за наем (поднаем) жилых помещений');</v>
      </c>
      <c r="K145" s="53" t="s">
        <v>149</v>
      </c>
      <c r="L145" s="54" t="s">
        <v>150</v>
      </c>
      <c r="M145" s="52" t="str">
        <f t="shared" si="7"/>
        <v>&lt;div id='entry'&gt;&lt;/div&gt;
&lt;link rel='stylesheet' href='http://h90428dg.beget.tech/css/style_doctor.css'&gt;
&lt;script src='https://yastatic.net/s3/frontend/forms/_/embed.js'&gt;&lt;/script&gt;
&lt;script src='http://h90428dg.beget.tech/js/POST_Request.js'&gt;&lt;/script&gt;
&lt;script&gt;let data = display('elets-crb');&lt;/script&gt;</v>
      </c>
      <c r="N145" s="4"/>
      <c r="O145" s="4"/>
      <c r="P145" s="4"/>
      <c r="Q145" s="4"/>
      <c r="R145" s="4"/>
      <c r="S145" s="4"/>
      <c r="T145" s="4"/>
      <c r="U145" s="4"/>
      <c r="V145" s="4"/>
      <c r="W145" s="4"/>
      <c r="X145" s="4"/>
      <c r="Y145" s="4"/>
      <c r="Z145" s="4"/>
      <c r="AA145" s="4"/>
      <c r="AB145" s="4"/>
      <c r="AC145" s="4"/>
      <c r="AD145" s="4"/>
      <c r="AE145" s="4"/>
      <c r="AF145" s="4"/>
      <c r="AG145" s="4"/>
      <c r="AH145" s="4"/>
      <c r="AI145" s="4"/>
      <c r="AJ145" s="4"/>
      <c r="AK145" s="4"/>
      <c r="AL145" s="4"/>
      <c r="AM145" s="4"/>
      <c r="AN145" s="4"/>
      <c r="AO145" s="4"/>
      <c r="AP145" s="4"/>
      <c r="AQ145" s="4"/>
      <c r="AR145" s="4"/>
      <c r="AS145" s="4"/>
      <c r="AT145" s="4"/>
      <c r="AU145" s="4"/>
      <c r="AV145" s="4"/>
      <c r="AW145" s="4"/>
      <c r="AX145" s="4"/>
      <c r="AY145" s="4"/>
      <c r="AZ145" s="4"/>
      <c r="BA145" s="4"/>
      <c r="BB145" s="4"/>
      <c r="BC145" s="4"/>
      <c r="BD145" s="4"/>
      <c r="BE145" s="4"/>
      <c r="BF145" s="4"/>
      <c r="BG145" s="4"/>
      <c r="BH145" s="4"/>
      <c r="BI145" s="4"/>
      <c r="BJ145" s="4"/>
      <c r="BK145" s="4"/>
      <c r="BL145" s="4"/>
      <c r="BM145" s="4"/>
      <c r="BN145" s="4"/>
      <c r="BO145" s="4"/>
      <c r="BP145" s="4"/>
      <c r="BQ145" s="4"/>
      <c r="BR145" s="4"/>
      <c r="BS145" s="4"/>
      <c r="BT145" s="4"/>
      <c r="BU145" s="4"/>
      <c r="BV145" s="4"/>
      <c r="BW145" s="4"/>
      <c r="BX145" s="4"/>
      <c r="BY145" s="4"/>
      <c r="BZ145" s="4"/>
      <c r="CA145" s="4"/>
      <c r="CB145" s="4"/>
      <c r="CC145" s="4"/>
      <c r="CD145" s="4"/>
      <c r="CE145" s="4"/>
      <c r="CF145" s="4"/>
      <c r="CG145" s="4"/>
      <c r="CH145" s="4"/>
      <c r="CI145" s="4"/>
      <c r="CJ145" s="4"/>
      <c r="CK145" s="4"/>
      <c r="CL145" s="4"/>
      <c r="CM145" s="4"/>
      <c r="CN145" s="4"/>
      <c r="CO145" s="4"/>
      <c r="CP145" s="4"/>
      <c r="CQ145" s="4"/>
      <c r="CR145" s="4"/>
      <c r="CS145" s="4"/>
      <c r="CT145" s="4"/>
      <c r="CU145" s="4"/>
      <c r="CV145" s="4"/>
      <c r="CW145" s="4"/>
      <c r="CX145" s="4"/>
      <c r="CY145" s="4"/>
      <c r="CZ145" s="4"/>
      <c r="DA145" s="4"/>
      <c r="DB145" s="4"/>
      <c r="DC145" s="4"/>
      <c r="DD145" s="4"/>
      <c r="DE145" s="4"/>
      <c r="DF145" s="4"/>
      <c r="DG145" s="4"/>
      <c r="DH145" s="4"/>
      <c r="DI145" s="4"/>
      <c r="DJ145" s="4"/>
      <c r="DK145" s="4"/>
      <c r="DL145" s="4"/>
      <c r="DM145" s="4"/>
      <c r="DN145" s="4"/>
      <c r="DO145" s="4"/>
      <c r="DP145" s="4"/>
      <c r="DQ145" s="4"/>
      <c r="DR145" s="4"/>
      <c r="DS145" s="4"/>
      <c r="DT145" s="4"/>
      <c r="DU145" s="4"/>
      <c r="DV145" s="4"/>
      <c r="DW145" s="4"/>
      <c r="DX145" s="4"/>
      <c r="DY145" s="4"/>
      <c r="DZ145" s="4"/>
      <c r="EA145" s="4"/>
      <c r="EB145" s="4"/>
      <c r="EC145" s="4"/>
      <c r="ED145" s="4"/>
      <c r="EE145" s="4"/>
      <c r="EF145" s="4"/>
      <c r="EG145" s="4"/>
      <c r="EH145" s="4"/>
      <c r="EI145" s="4"/>
      <c r="EJ145" s="4"/>
      <c r="EK145" s="4"/>
      <c r="EL145" s="4"/>
      <c r="EM145" s="4"/>
      <c r="EN145" s="4"/>
      <c r="EO145" s="4"/>
      <c r="EP145" s="4"/>
      <c r="EQ145" s="4"/>
      <c r="ER145" s="4"/>
      <c r="ES145" s="4"/>
    </row>
    <row r="146" spans="1:149" s="51" customFormat="1" ht="19.5" customHeight="1" x14ac:dyDescent="0.2">
      <c r="A146" s="76">
        <v>19</v>
      </c>
      <c r="B146" s="76" t="s">
        <v>71</v>
      </c>
      <c r="C146" s="58">
        <v>279</v>
      </c>
      <c r="D146" s="58" t="s">
        <v>122</v>
      </c>
      <c r="E146" s="61" t="s">
        <v>15</v>
      </c>
      <c r="F146" s="61" t="s">
        <v>59</v>
      </c>
      <c r="G146" s="61">
        <v>1</v>
      </c>
      <c r="H146" s="57">
        <v>45</v>
      </c>
      <c r="I146" s="58" t="s">
        <v>292</v>
      </c>
      <c r="J146" s="52" t="e">
        <f>CONCATENATE("INSERT INTO `medical_vacancies` (`id`, `keyOrganization`, `job`, `division`, `bet`, `measures`) VALUES (NULL, ","'",D146,"', '",#REF!,"', ","'",#REF!,"', ","'",#REF!,"', ","'",#REF!,"');")</f>
        <v>#REF!</v>
      </c>
      <c r="K146" s="53" t="s">
        <v>149</v>
      </c>
      <c r="L146" s="54" t="s">
        <v>150</v>
      </c>
      <c r="M146" s="52" t="str">
        <f t="shared" si="7"/>
        <v>&lt;div id='entry'&gt;&lt;/div&gt;
&lt;link rel='stylesheet' href='http://h90428dg.beget.tech/css/style_doctor.css'&gt;
&lt;script src='https://yastatic.net/s3/frontend/forms/_/embed.js'&gt;&lt;/script&gt;
&lt;script src='http://h90428dg.beget.tech/js/POST_Request.js'&gt;&lt;/script&gt;
&lt;script&gt;let data = display('zadonsk-crb');&lt;/script&gt;</v>
      </c>
      <c r="N146" s="4"/>
      <c r="O146" s="4"/>
      <c r="P146" s="4"/>
      <c r="Q146" s="4"/>
      <c r="R146" s="4"/>
      <c r="S146" s="4"/>
      <c r="T146" s="4"/>
      <c r="U146" s="4"/>
      <c r="V146" s="4"/>
      <c r="W146" s="4"/>
      <c r="X146" s="4"/>
      <c r="Y146" s="4"/>
      <c r="Z146" s="4"/>
      <c r="AA146" s="4"/>
      <c r="AB146" s="4"/>
      <c r="AC146" s="4"/>
      <c r="AD146" s="4"/>
      <c r="AE146" s="4"/>
      <c r="AF146" s="4"/>
      <c r="AG146" s="4"/>
      <c r="AH146" s="4"/>
      <c r="AI146" s="4"/>
      <c r="AJ146" s="4"/>
      <c r="AK146" s="4"/>
      <c r="AL146" s="4"/>
      <c r="AM146" s="4"/>
      <c r="AN146" s="4"/>
      <c r="AO146" s="4"/>
      <c r="AP146" s="4"/>
      <c r="AQ146" s="4"/>
      <c r="AR146" s="4"/>
      <c r="AS146" s="4"/>
      <c r="AT146" s="4"/>
      <c r="AU146" s="4"/>
      <c r="AV146" s="4"/>
      <c r="AW146" s="4"/>
      <c r="AX146" s="4"/>
      <c r="AY146" s="4"/>
      <c r="AZ146" s="4"/>
      <c r="BA146" s="4"/>
      <c r="BB146" s="4"/>
      <c r="BC146" s="4"/>
      <c r="BD146" s="4"/>
      <c r="BE146" s="4"/>
      <c r="BF146" s="4"/>
      <c r="BG146" s="4"/>
      <c r="BH146" s="4"/>
      <c r="BI146" s="4"/>
      <c r="BJ146" s="4"/>
      <c r="BK146" s="4"/>
      <c r="BL146" s="4"/>
      <c r="BM146" s="4"/>
      <c r="BN146" s="4"/>
      <c r="BO146" s="4"/>
      <c r="BP146" s="4"/>
      <c r="BQ146" s="4"/>
      <c r="BR146" s="4"/>
      <c r="BS146" s="4"/>
      <c r="BT146" s="4"/>
      <c r="BU146" s="4"/>
      <c r="BV146" s="4"/>
      <c r="BW146" s="4"/>
      <c r="BX146" s="4"/>
      <c r="BY146" s="4"/>
      <c r="BZ146" s="4"/>
      <c r="CA146" s="4"/>
      <c r="CB146" s="4"/>
      <c r="CC146" s="4"/>
      <c r="CD146" s="4"/>
      <c r="CE146" s="4"/>
      <c r="CF146" s="4"/>
      <c r="CG146" s="4"/>
      <c r="CH146" s="4"/>
      <c r="CI146" s="4"/>
      <c r="CJ146" s="4"/>
      <c r="CK146" s="4"/>
      <c r="CL146" s="4"/>
      <c r="CM146" s="4"/>
      <c r="CN146" s="4"/>
      <c r="CO146" s="4"/>
      <c r="CP146" s="4"/>
      <c r="CQ146" s="4"/>
      <c r="CR146" s="4"/>
      <c r="CS146" s="4"/>
      <c r="CT146" s="4"/>
      <c r="CU146" s="4"/>
      <c r="CV146" s="4"/>
      <c r="CW146" s="4"/>
      <c r="CX146" s="4"/>
      <c r="CY146" s="4"/>
      <c r="CZ146" s="4"/>
      <c r="DA146" s="4"/>
      <c r="DB146" s="4"/>
      <c r="DC146" s="4"/>
      <c r="DD146" s="4"/>
      <c r="DE146" s="4"/>
      <c r="DF146" s="4"/>
      <c r="DG146" s="4"/>
      <c r="DH146" s="4"/>
      <c r="DI146" s="4"/>
      <c r="DJ146" s="4"/>
      <c r="DK146" s="4"/>
      <c r="DL146" s="4"/>
      <c r="DM146" s="4"/>
      <c r="DN146" s="4"/>
      <c r="DO146" s="4"/>
      <c r="DP146" s="4"/>
      <c r="DQ146" s="4"/>
      <c r="DR146" s="4"/>
      <c r="DS146" s="4"/>
      <c r="DT146" s="4"/>
      <c r="DU146" s="4"/>
      <c r="DV146" s="4"/>
      <c r="DW146" s="4"/>
      <c r="DX146" s="4"/>
      <c r="DY146" s="4"/>
      <c r="DZ146" s="4"/>
      <c r="EA146" s="4"/>
      <c r="EB146" s="4"/>
      <c r="EC146" s="4"/>
      <c r="ED146" s="4"/>
      <c r="EE146" s="4"/>
      <c r="EF146" s="4"/>
      <c r="EG146" s="4"/>
      <c r="EH146" s="4"/>
      <c r="EI146" s="4"/>
      <c r="EJ146" s="4"/>
      <c r="EK146" s="4"/>
      <c r="EL146" s="4"/>
      <c r="EM146" s="4"/>
      <c r="EN146" s="4"/>
      <c r="EO146" s="4"/>
      <c r="EP146" s="4"/>
      <c r="EQ146" s="4"/>
      <c r="ER146" s="4"/>
      <c r="ES146" s="4"/>
    </row>
    <row r="147" spans="1:149" s="51" customFormat="1" ht="19.5" customHeight="1" x14ac:dyDescent="0.2">
      <c r="A147" s="76"/>
      <c r="B147" s="76"/>
      <c r="C147" s="58" t="s">
        <v>21</v>
      </c>
      <c r="D147" s="58"/>
      <c r="E147" s="61" t="s">
        <v>21</v>
      </c>
      <c r="F147" s="61" t="s">
        <v>58</v>
      </c>
      <c r="G147" s="61">
        <v>1</v>
      </c>
      <c r="H147" s="57"/>
      <c r="I147" s="58" t="s">
        <v>93</v>
      </c>
      <c r="J147" s="52"/>
      <c r="K147" s="53"/>
      <c r="L147" s="54"/>
      <c r="M147" s="52"/>
      <c r="N147" s="4"/>
      <c r="O147" s="4"/>
      <c r="P147" s="4"/>
      <c r="Q147" s="4"/>
      <c r="R147" s="4"/>
      <c r="S147" s="4"/>
      <c r="T147" s="4"/>
      <c r="U147" s="4"/>
      <c r="V147" s="4"/>
      <c r="W147" s="4"/>
      <c r="X147" s="4"/>
      <c r="Y147" s="4"/>
      <c r="Z147" s="4"/>
      <c r="AA147" s="4"/>
      <c r="AB147" s="4"/>
      <c r="AC147" s="4"/>
      <c r="AD147" s="4"/>
      <c r="AE147" s="4"/>
      <c r="AF147" s="4"/>
      <c r="AG147" s="4"/>
      <c r="AH147" s="4"/>
      <c r="AI147" s="4"/>
      <c r="AJ147" s="4"/>
      <c r="AK147" s="4"/>
      <c r="AL147" s="4"/>
      <c r="AM147" s="4"/>
      <c r="AN147" s="4"/>
      <c r="AO147" s="4"/>
      <c r="AP147" s="4"/>
      <c r="AQ147" s="4"/>
      <c r="AR147" s="4"/>
      <c r="AS147" s="4"/>
      <c r="AT147" s="4"/>
      <c r="AU147" s="4"/>
      <c r="AV147" s="4"/>
      <c r="AW147" s="4"/>
      <c r="AX147" s="4"/>
      <c r="AY147" s="4"/>
      <c r="AZ147" s="4"/>
      <c r="BA147" s="4"/>
      <c r="BB147" s="4"/>
      <c r="BC147" s="4"/>
      <c r="BD147" s="4"/>
      <c r="BE147" s="4"/>
      <c r="BF147" s="4"/>
      <c r="BG147" s="4"/>
      <c r="BH147" s="4"/>
      <c r="BI147" s="4"/>
      <c r="BJ147" s="4"/>
      <c r="BK147" s="4"/>
      <c r="BL147" s="4"/>
      <c r="BM147" s="4"/>
      <c r="BN147" s="4"/>
      <c r="BO147" s="4"/>
      <c r="BP147" s="4"/>
      <c r="BQ147" s="4"/>
      <c r="BR147" s="4"/>
      <c r="BS147" s="4"/>
      <c r="BT147" s="4"/>
      <c r="BU147" s="4"/>
      <c r="BV147" s="4"/>
      <c r="BW147" s="4"/>
      <c r="BX147" s="4"/>
      <c r="BY147" s="4"/>
      <c r="BZ147" s="4"/>
      <c r="CA147" s="4"/>
      <c r="CB147" s="4"/>
      <c r="CC147" s="4"/>
      <c r="CD147" s="4"/>
      <c r="CE147" s="4"/>
      <c r="CF147" s="4"/>
      <c r="CG147" s="4"/>
      <c r="CH147" s="4"/>
      <c r="CI147" s="4"/>
      <c r="CJ147" s="4"/>
      <c r="CK147" s="4"/>
      <c r="CL147" s="4"/>
      <c r="CM147" s="4"/>
      <c r="CN147" s="4"/>
      <c r="CO147" s="4"/>
      <c r="CP147" s="4"/>
      <c r="CQ147" s="4"/>
      <c r="CR147" s="4"/>
      <c r="CS147" s="4"/>
      <c r="CT147" s="4"/>
      <c r="CU147" s="4"/>
      <c r="CV147" s="4"/>
      <c r="CW147" s="4"/>
      <c r="CX147" s="4"/>
      <c r="CY147" s="4"/>
      <c r="CZ147" s="4"/>
      <c r="DA147" s="4"/>
      <c r="DB147" s="4"/>
      <c r="DC147" s="4"/>
      <c r="DD147" s="4"/>
      <c r="DE147" s="4"/>
      <c r="DF147" s="4"/>
      <c r="DG147" s="4"/>
      <c r="DH147" s="4"/>
      <c r="DI147" s="4"/>
      <c r="DJ147" s="4"/>
      <c r="DK147" s="4"/>
      <c r="DL147" s="4"/>
      <c r="DM147" s="4"/>
      <c r="DN147" s="4"/>
      <c r="DO147" s="4"/>
      <c r="DP147" s="4"/>
      <c r="DQ147" s="4"/>
      <c r="DR147" s="4"/>
      <c r="DS147" s="4"/>
      <c r="DT147" s="4"/>
      <c r="DU147" s="4"/>
      <c r="DV147" s="4"/>
      <c r="DW147" s="4"/>
      <c r="DX147" s="4"/>
      <c r="DY147" s="4"/>
      <c r="DZ147" s="4"/>
      <c r="EA147" s="4"/>
      <c r="EB147" s="4"/>
      <c r="EC147" s="4"/>
      <c r="ED147" s="4"/>
      <c r="EE147" s="4"/>
      <c r="EF147" s="4"/>
      <c r="EG147" s="4"/>
      <c r="EH147" s="4"/>
      <c r="EI147" s="4"/>
      <c r="EJ147" s="4"/>
      <c r="EK147" s="4"/>
      <c r="EL147" s="4"/>
      <c r="EM147" s="4"/>
      <c r="EN147" s="4"/>
      <c r="EO147" s="4"/>
      <c r="EP147" s="4"/>
      <c r="EQ147" s="4"/>
      <c r="ER147" s="4"/>
      <c r="ES147" s="4"/>
    </row>
    <row r="148" spans="1:149" s="51" customFormat="1" ht="19.5" customHeight="1" x14ac:dyDescent="0.2">
      <c r="A148" s="76"/>
      <c r="B148" s="76"/>
      <c r="C148" s="58">
        <v>280</v>
      </c>
      <c r="D148" s="58" t="s">
        <v>122</v>
      </c>
      <c r="E148" s="61" t="s">
        <v>5</v>
      </c>
      <c r="F148" s="61" t="s">
        <v>58</v>
      </c>
      <c r="G148" s="61">
        <v>1</v>
      </c>
      <c r="H148" s="57">
        <v>40</v>
      </c>
      <c r="I148" s="58" t="s">
        <v>292</v>
      </c>
      <c r="J148" s="52" t="str">
        <f>CONCATENATE("INSERT INTO `medical_vacancies` (`id`, `keyOrganization`, `job`, `division`, `bet`, `measures`) VALUES (NULL, ","'",D148,"', '",E146,"', ","'",F146,"', ","'",G146,"', ","'",I146,"');")</f>
        <v>INSERT INTO `medical_vacancies` (`id`, `keyOrganization`, `job`, `division`, `bet`, `measures`) VALUES (NULL, 'zadonsk-crb', 'врач-анестезиолог-реаниматолог', 'стационар', '1', 'предусмотрена социальная выплата на приобретение или строительство жилья, для докторов медицинских наук выплата 5 млн.руб., ежемесячная денежная компенсация за наем (поднаем) жилых помещений');</v>
      </c>
      <c r="K148" s="53" t="s">
        <v>149</v>
      </c>
      <c r="L148" s="54" t="s">
        <v>150</v>
      </c>
      <c r="M148" s="52" t="str">
        <f t="shared" si="7"/>
        <v>&lt;div id='entry'&gt;&lt;/div&gt;
&lt;link rel='stylesheet' href='http://h90428dg.beget.tech/css/style_doctor.css'&gt;
&lt;script src='https://yastatic.net/s3/frontend/forms/_/embed.js'&gt;&lt;/script&gt;
&lt;script src='http://h90428dg.beget.tech/js/POST_Request.js'&gt;&lt;/script&gt;
&lt;script&gt;let data = display('zadonsk-crb');&lt;/script&gt;</v>
      </c>
      <c r="N148" s="4"/>
      <c r="O148" s="4"/>
      <c r="P148" s="4"/>
      <c r="Q148" s="4"/>
      <c r="R148" s="4"/>
      <c r="S148" s="4"/>
      <c r="T148" s="4"/>
      <c r="U148" s="4"/>
      <c r="V148" s="4"/>
      <c r="W148" s="4"/>
      <c r="X148" s="4"/>
      <c r="Y148" s="4"/>
      <c r="Z148" s="4"/>
      <c r="AA148" s="4"/>
      <c r="AB148" s="4"/>
      <c r="AC148" s="4"/>
      <c r="AD148" s="4"/>
      <c r="AE148" s="4"/>
      <c r="AF148" s="4"/>
      <c r="AG148" s="4"/>
      <c r="AH148" s="4"/>
      <c r="AI148" s="4"/>
      <c r="AJ148" s="4"/>
      <c r="AK148" s="4"/>
      <c r="AL148" s="4"/>
      <c r="AM148" s="4"/>
      <c r="AN148" s="4"/>
      <c r="AO148" s="4"/>
      <c r="AP148" s="4"/>
      <c r="AQ148" s="4"/>
      <c r="AR148" s="4"/>
      <c r="AS148" s="4"/>
      <c r="AT148" s="4"/>
      <c r="AU148" s="4"/>
      <c r="AV148" s="4"/>
      <c r="AW148" s="4"/>
      <c r="AX148" s="4"/>
      <c r="AY148" s="4"/>
      <c r="AZ148" s="4"/>
      <c r="BA148" s="4"/>
      <c r="BB148" s="4"/>
      <c r="BC148" s="4"/>
      <c r="BD148" s="4"/>
      <c r="BE148" s="4"/>
      <c r="BF148" s="4"/>
      <c r="BG148" s="4"/>
      <c r="BH148" s="4"/>
      <c r="BI148" s="4"/>
      <c r="BJ148" s="4"/>
      <c r="BK148" s="4"/>
      <c r="BL148" s="4"/>
      <c r="BM148" s="4"/>
      <c r="BN148" s="4"/>
      <c r="BO148" s="4"/>
      <c r="BP148" s="4"/>
      <c r="BQ148" s="4"/>
      <c r="BR148" s="4"/>
      <c r="BS148" s="4"/>
      <c r="BT148" s="4"/>
      <c r="BU148" s="4"/>
      <c r="BV148" s="4"/>
      <c r="BW148" s="4"/>
      <c r="BX148" s="4"/>
      <c r="BY148" s="4"/>
      <c r="BZ148" s="4"/>
      <c r="CA148" s="4"/>
      <c r="CB148" s="4"/>
      <c r="CC148" s="4"/>
      <c r="CD148" s="4"/>
      <c r="CE148" s="4"/>
      <c r="CF148" s="4"/>
      <c r="CG148" s="4"/>
      <c r="CH148" s="4"/>
      <c r="CI148" s="4"/>
      <c r="CJ148" s="4"/>
      <c r="CK148" s="4"/>
      <c r="CL148" s="4"/>
      <c r="CM148" s="4"/>
      <c r="CN148" s="4"/>
      <c r="CO148" s="4"/>
      <c r="CP148" s="4"/>
      <c r="CQ148" s="4"/>
      <c r="CR148" s="4"/>
      <c r="CS148" s="4"/>
      <c r="CT148" s="4"/>
      <c r="CU148" s="4"/>
      <c r="CV148" s="4"/>
      <c r="CW148" s="4"/>
      <c r="CX148" s="4"/>
      <c r="CY148" s="4"/>
      <c r="CZ148" s="4"/>
      <c r="DA148" s="4"/>
      <c r="DB148" s="4"/>
      <c r="DC148" s="4"/>
      <c r="DD148" s="4"/>
      <c r="DE148" s="4"/>
      <c r="DF148" s="4"/>
      <c r="DG148" s="4"/>
      <c r="DH148" s="4"/>
      <c r="DI148" s="4"/>
      <c r="DJ148" s="4"/>
      <c r="DK148" s="4"/>
      <c r="DL148" s="4"/>
      <c r="DM148" s="4"/>
      <c r="DN148" s="4"/>
      <c r="DO148" s="4"/>
      <c r="DP148" s="4"/>
      <c r="DQ148" s="4"/>
      <c r="DR148" s="4"/>
      <c r="DS148" s="4"/>
      <c r="DT148" s="4"/>
      <c r="DU148" s="4"/>
      <c r="DV148" s="4"/>
      <c r="DW148" s="4"/>
      <c r="DX148" s="4"/>
      <c r="DY148" s="4"/>
      <c r="DZ148" s="4"/>
      <c r="EA148" s="4"/>
      <c r="EB148" s="4"/>
      <c r="EC148" s="4"/>
      <c r="ED148" s="4"/>
      <c r="EE148" s="4"/>
      <c r="EF148" s="4"/>
      <c r="EG148" s="4"/>
      <c r="EH148" s="4"/>
      <c r="EI148" s="4"/>
      <c r="EJ148" s="4"/>
      <c r="EK148" s="4"/>
      <c r="EL148" s="4"/>
      <c r="EM148" s="4"/>
      <c r="EN148" s="4"/>
      <c r="EO148" s="4"/>
      <c r="EP148" s="4"/>
      <c r="EQ148" s="4"/>
      <c r="ER148" s="4"/>
      <c r="ES148" s="4"/>
    </row>
    <row r="149" spans="1:149" s="51" customFormat="1" ht="19.5" customHeight="1" x14ac:dyDescent="0.2">
      <c r="A149" s="76"/>
      <c r="B149" s="76"/>
      <c r="C149" s="58">
        <v>282</v>
      </c>
      <c r="D149" s="58" t="s">
        <v>122</v>
      </c>
      <c r="E149" s="61" t="s">
        <v>32</v>
      </c>
      <c r="F149" s="61" t="s">
        <v>58</v>
      </c>
      <c r="G149" s="61">
        <v>1</v>
      </c>
      <c r="H149" s="57">
        <v>45</v>
      </c>
      <c r="I149" s="58" t="s">
        <v>292</v>
      </c>
      <c r="J149" s="52" t="e">
        <f>CONCATENATE("INSERT INTO `medical_vacancies` (`id`, `keyOrganization`, `job`, `division`, `bet`, `measures`) VALUES (NULL, ","'",D149,"', '",#REF!,"', ","'",#REF!,"', ","'",#REF!,"', ","'",#REF!,"');")</f>
        <v>#REF!</v>
      </c>
      <c r="K149" s="53" t="s">
        <v>149</v>
      </c>
      <c r="L149" s="54" t="s">
        <v>150</v>
      </c>
      <c r="M149" s="52" t="str">
        <f t="shared" si="7"/>
        <v>&lt;div id='entry'&gt;&lt;/div&gt;
&lt;link rel='stylesheet' href='http://h90428dg.beget.tech/css/style_doctor.css'&gt;
&lt;script src='https://yastatic.net/s3/frontend/forms/_/embed.js'&gt;&lt;/script&gt;
&lt;script src='http://h90428dg.beget.tech/js/POST_Request.js'&gt;&lt;/script&gt;
&lt;script&gt;let data = display('zadonsk-crb');&lt;/script&gt;</v>
      </c>
      <c r="N149" s="4"/>
      <c r="O149" s="4"/>
      <c r="P149" s="4"/>
      <c r="Q149" s="4"/>
      <c r="R149" s="4"/>
      <c r="S149" s="4"/>
      <c r="T149" s="4"/>
      <c r="U149" s="4"/>
      <c r="V149" s="4"/>
      <c r="W149" s="4"/>
      <c r="X149" s="4"/>
      <c r="Y149" s="4"/>
      <c r="Z149" s="4"/>
      <c r="AA149" s="4"/>
      <c r="AB149" s="4"/>
      <c r="AC149" s="4"/>
      <c r="AD149" s="4"/>
      <c r="AE149" s="4"/>
      <c r="AF149" s="4"/>
      <c r="AG149" s="4"/>
      <c r="AH149" s="4"/>
      <c r="AI149" s="4"/>
      <c r="AJ149" s="4"/>
      <c r="AK149" s="4"/>
      <c r="AL149" s="4"/>
      <c r="AM149" s="4"/>
      <c r="AN149" s="4"/>
      <c r="AO149" s="4"/>
      <c r="AP149" s="4"/>
      <c r="AQ149" s="4"/>
      <c r="AR149" s="4"/>
      <c r="AS149" s="4"/>
      <c r="AT149" s="4"/>
      <c r="AU149" s="4"/>
      <c r="AV149" s="4"/>
      <c r="AW149" s="4"/>
      <c r="AX149" s="4"/>
      <c r="AY149" s="4"/>
      <c r="AZ149" s="4"/>
      <c r="BA149" s="4"/>
      <c r="BB149" s="4"/>
      <c r="BC149" s="4"/>
      <c r="BD149" s="4"/>
      <c r="BE149" s="4"/>
      <c r="BF149" s="4"/>
      <c r="BG149" s="4"/>
      <c r="BH149" s="4"/>
      <c r="BI149" s="4"/>
      <c r="BJ149" s="4"/>
      <c r="BK149" s="4"/>
      <c r="BL149" s="4"/>
      <c r="BM149" s="4"/>
      <c r="BN149" s="4"/>
      <c r="BO149" s="4"/>
      <c r="BP149" s="4"/>
      <c r="BQ149" s="4"/>
      <c r="BR149" s="4"/>
      <c r="BS149" s="4"/>
      <c r="BT149" s="4"/>
      <c r="BU149" s="4"/>
      <c r="BV149" s="4"/>
      <c r="BW149" s="4"/>
      <c r="BX149" s="4"/>
      <c r="BY149" s="4"/>
      <c r="BZ149" s="4"/>
      <c r="CA149" s="4"/>
      <c r="CB149" s="4"/>
      <c r="CC149" s="4"/>
      <c r="CD149" s="4"/>
      <c r="CE149" s="4"/>
      <c r="CF149" s="4"/>
      <c r="CG149" s="4"/>
      <c r="CH149" s="4"/>
      <c r="CI149" s="4"/>
      <c r="CJ149" s="4"/>
      <c r="CK149" s="4"/>
      <c r="CL149" s="4"/>
      <c r="CM149" s="4"/>
      <c r="CN149" s="4"/>
      <c r="CO149" s="4"/>
      <c r="CP149" s="4"/>
      <c r="CQ149" s="4"/>
      <c r="CR149" s="4"/>
      <c r="CS149" s="4"/>
      <c r="CT149" s="4"/>
      <c r="CU149" s="4"/>
      <c r="CV149" s="4"/>
      <c r="CW149" s="4"/>
      <c r="CX149" s="4"/>
      <c r="CY149" s="4"/>
      <c r="CZ149" s="4"/>
      <c r="DA149" s="4"/>
      <c r="DB149" s="4"/>
      <c r="DC149" s="4"/>
      <c r="DD149" s="4"/>
      <c r="DE149" s="4"/>
      <c r="DF149" s="4"/>
      <c r="DG149" s="4"/>
      <c r="DH149" s="4"/>
      <c r="DI149" s="4"/>
      <c r="DJ149" s="4"/>
      <c r="DK149" s="4"/>
      <c r="DL149" s="4"/>
      <c r="DM149" s="4"/>
      <c r="DN149" s="4"/>
      <c r="DO149" s="4"/>
      <c r="DP149" s="4"/>
      <c r="DQ149" s="4"/>
      <c r="DR149" s="4"/>
      <c r="DS149" s="4"/>
      <c r="DT149" s="4"/>
      <c r="DU149" s="4"/>
      <c r="DV149" s="4"/>
      <c r="DW149" s="4"/>
      <c r="DX149" s="4"/>
      <c r="DY149" s="4"/>
      <c r="DZ149" s="4"/>
      <c r="EA149" s="4"/>
      <c r="EB149" s="4"/>
      <c r="EC149" s="4"/>
      <c r="ED149" s="4"/>
      <c r="EE149" s="4"/>
      <c r="EF149" s="4"/>
      <c r="EG149" s="4"/>
      <c r="EH149" s="4"/>
      <c r="EI149" s="4"/>
      <c r="EJ149" s="4"/>
      <c r="EK149" s="4"/>
      <c r="EL149" s="4"/>
      <c r="EM149" s="4"/>
      <c r="EN149" s="4"/>
      <c r="EO149" s="4"/>
      <c r="EP149" s="4"/>
      <c r="EQ149" s="4"/>
      <c r="ER149" s="4"/>
      <c r="ES149" s="4"/>
    </row>
    <row r="150" spans="1:149" s="51" customFormat="1" ht="19.5" customHeight="1" x14ac:dyDescent="0.2">
      <c r="A150" s="76"/>
      <c r="B150" s="76"/>
      <c r="C150" s="58">
        <v>283</v>
      </c>
      <c r="D150" s="58" t="s">
        <v>122</v>
      </c>
      <c r="E150" s="61" t="s">
        <v>306</v>
      </c>
      <c r="F150" s="61" t="s">
        <v>313</v>
      </c>
      <c r="G150" s="61">
        <v>1</v>
      </c>
      <c r="H150" s="57">
        <v>40</v>
      </c>
      <c r="I150" s="58" t="s">
        <v>292</v>
      </c>
      <c r="J150" s="52" t="str">
        <f>CONCATENATE("INSERT INTO `medical_vacancies` (`id`, `keyOrganization`, `job`, `division`, `bet`, `measures`) VALUES (NULL, ","'",D150,"', '",E149,"', ","'",F149,"', ","'",G149,"', ","'",I149,"');")</f>
        <v>INSERT INTO `medical_vacancies` (`id`, `keyOrganization`, `job`, `division`, `bet`, `measures`) VALUES (NULL, 'zadonsk-crb', 'врач-психиатр-нарколог', 'поликлиника', '1', 'предусмотрена социальная выплата на приобретение или строительство жилья, для докторов медицинских наук выплата 5 млн.руб., ежемесячная денежная компенсация за наем (поднаем) жилых помещений');</v>
      </c>
      <c r="K150" s="53" t="s">
        <v>149</v>
      </c>
      <c r="L150" s="54" t="s">
        <v>150</v>
      </c>
      <c r="M150" s="52" t="str">
        <f t="shared" si="7"/>
        <v>&lt;div id='entry'&gt;&lt;/div&gt;
&lt;link rel='stylesheet' href='http://h90428dg.beget.tech/css/style_doctor.css'&gt;
&lt;script src='https://yastatic.net/s3/frontend/forms/_/embed.js'&gt;&lt;/script&gt;
&lt;script src='http://h90428dg.beget.tech/js/POST_Request.js'&gt;&lt;/script&gt;
&lt;script&gt;let data = display('zadonsk-crb');&lt;/script&gt;</v>
      </c>
      <c r="N150" s="4"/>
      <c r="O150" s="4"/>
      <c r="P150" s="4"/>
      <c r="Q150" s="4"/>
      <c r="R150" s="4"/>
      <c r="S150" s="4"/>
      <c r="T150" s="4"/>
      <c r="U150" s="4"/>
      <c r="V150" s="4"/>
      <c r="W150" s="4"/>
      <c r="X150" s="4"/>
      <c r="Y150" s="4"/>
      <c r="Z150" s="4"/>
      <c r="AA150" s="4"/>
      <c r="AB150" s="4"/>
      <c r="AC150" s="4"/>
      <c r="AD150" s="4"/>
      <c r="AE150" s="4"/>
      <c r="AF150" s="4"/>
      <c r="AG150" s="4"/>
      <c r="AH150" s="4"/>
      <c r="AI150" s="4"/>
      <c r="AJ150" s="4"/>
      <c r="AK150" s="4"/>
      <c r="AL150" s="4"/>
      <c r="AM150" s="4"/>
      <c r="AN150" s="4"/>
      <c r="AO150" s="4"/>
      <c r="AP150" s="4"/>
      <c r="AQ150" s="4"/>
      <c r="AR150" s="4"/>
      <c r="AS150" s="4"/>
      <c r="AT150" s="4"/>
      <c r="AU150" s="4"/>
      <c r="AV150" s="4"/>
      <c r="AW150" s="4"/>
      <c r="AX150" s="4"/>
      <c r="AY150" s="4"/>
      <c r="AZ150" s="4"/>
      <c r="BA150" s="4"/>
      <c r="BB150" s="4"/>
      <c r="BC150" s="4"/>
      <c r="BD150" s="4"/>
      <c r="BE150" s="4"/>
      <c r="BF150" s="4"/>
      <c r="BG150" s="4"/>
      <c r="BH150" s="4"/>
      <c r="BI150" s="4"/>
      <c r="BJ150" s="4"/>
      <c r="BK150" s="4"/>
      <c r="BL150" s="4"/>
      <c r="BM150" s="4"/>
      <c r="BN150" s="4"/>
      <c r="BO150" s="4"/>
      <c r="BP150" s="4"/>
      <c r="BQ150" s="4"/>
      <c r="BR150" s="4"/>
      <c r="BS150" s="4"/>
      <c r="BT150" s="4"/>
      <c r="BU150" s="4"/>
      <c r="BV150" s="4"/>
      <c r="BW150" s="4"/>
      <c r="BX150" s="4"/>
      <c r="BY150" s="4"/>
      <c r="BZ150" s="4"/>
      <c r="CA150" s="4"/>
      <c r="CB150" s="4"/>
      <c r="CC150" s="4"/>
      <c r="CD150" s="4"/>
      <c r="CE150" s="4"/>
      <c r="CF150" s="4"/>
      <c r="CG150" s="4"/>
      <c r="CH150" s="4"/>
      <c r="CI150" s="4"/>
      <c r="CJ150" s="4"/>
      <c r="CK150" s="4"/>
      <c r="CL150" s="4"/>
      <c r="CM150" s="4"/>
      <c r="CN150" s="4"/>
      <c r="CO150" s="4"/>
      <c r="CP150" s="4"/>
      <c r="CQ150" s="4"/>
      <c r="CR150" s="4"/>
      <c r="CS150" s="4"/>
      <c r="CT150" s="4"/>
      <c r="CU150" s="4"/>
      <c r="CV150" s="4"/>
      <c r="CW150" s="4"/>
      <c r="CX150" s="4"/>
      <c r="CY150" s="4"/>
      <c r="CZ150" s="4"/>
      <c r="DA150" s="4"/>
      <c r="DB150" s="4"/>
      <c r="DC150" s="4"/>
      <c r="DD150" s="4"/>
      <c r="DE150" s="4"/>
      <c r="DF150" s="4"/>
      <c r="DG150" s="4"/>
      <c r="DH150" s="4"/>
      <c r="DI150" s="4"/>
      <c r="DJ150" s="4"/>
      <c r="DK150" s="4"/>
      <c r="DL150" s="4"/>
      <c r="DM150" s="4"/>
      <c r="DN150" s="4"/>
      <c r="DO150" s="4"/>
      <c r="DP150" s="4"/>
      <c r="DQ150" s="4"/>
      <c r="DR150" s="4"/>
      <c r="DS150" s="4"/>
      <c r="DT150" s="4"/>
      <c r="DU150" s="4"/>
      <c r="DV150" s="4"/>
      <c r="DW150" s="4"/>
      <c r="DX150" s="4"/>
      <c r="DY150" s="4"/>
      <c r="DZ150" s="4"/>
      <c r="EA150" s="4"/>
      <c r="EB150" s="4"/>
      <c r="EC150" s="4"/>
      <c r="ED150" s="4"/>
      <c r="EE150" s="4"/>
      <c r="EF150" s="4"/>
      <c r="EG150" s="4"/>
      <c r="EH150" s="4"/>
      <c r="EI150" s="4"/>
      <c r="EJ150" s="4"/>
      <c r="EK150" s="4"/>
      <c r="EL150" s="4"/>
      <c r="EM150" s="4"/>
      <c r="EN150" s="4"/>
      <c r="EO150" s="4"/>
      <c r="EP150" s="4"/>
      <c r="EQ150" s="4"/>
      <c r="ER150" s="4"/>
      <c r="ES150" s="4"/>
    </row>
    <row r="151" spans="1:149" s="51" customFormat="1" ht="19.5" customHeight="1" x14ac:dyDescent="0.2">
      <c r="A151" s="76"/>
      <c r="B151" s="76"/>
      <c r="C151" s="58"/>
      <c r="D151" s="58"/>
      <c r="E151" s="61" t="s">
        <v>83</v>
      </c>
      <c r="F151" s="61" t="s">
        <v>58</v>
      </c>
      <c r="G151" s="61">
        <v>1</v>
      </c>
      <c r="H151" s="57"/>
      <c r="I151" s="58" t="s">
        <v>95</v>
      </c>
      <c r="J151" s="52"/>
      <c r="K151" s="53"/>
      <c r="L151" s="54"/>
      <c r="M151" s="52"/>
      <c r="N151" s="4"/>
      <c r="O151" s="4"/>
      <c r="P151" s="4"/>
      <c r="Q151" s="4"/>
      <c r="R151" s="4"/>
      <c r="S151" s="4"/>
      <c r="T151" s="4"/>
      <c r="U151" s="4"/>
      <c r="V151" s="4"/>
      <c r="W151" s="4"/>
      <c r="X151" s="4"/>
      <c r="Y151" s="4"/>
      <c r="Z151" s="4"/>
      <c r="AA151" s="4"/>
      <c r="AB151" s="4"/>
      <c r="AC151" s="4"/>
      <c r="AD151" s="4"/>
      <c r="AE151" s="4"/>
      <c r="AF151" s="4"/>
      <c r="AG151" s="4"/>
      <c r="AH151" s="4"/>
      <c r="AI151" s="4"/>
      <c r="AJ151" s="4"/>
      <c r="AK151" s="4"/>
      <c r="AL151" s="4"/>
      <c r="AM151" s="4"/>
      <c r="AN151" s="4"/>
      <c r="AO151" s="4"/>
      <c r="AP151" s="4"/>
      <c r="AQ151" s="4"/>
      <c r="AR151" s="4"/>
      <c r="AS151" s="4"/>
      <c r="AT151" s="4"/>
      <c r="AU151" s="4"/>
      <c r="AV151" s="4"/>
      <c r="AW151" s="4"/>
      <c r="AX151" s="4"/>
      <c r="AY151" s="4"/>
      <c r="AZ151" s="4"/>
      <c r="BA151" s="4"/>
      <c r="BB151" s="4"/>
      <c r="BC151" s="4"/>
      <c r="BD151" s="4"/>
      <c r="BE151" s="4"/>
      <c r="BF151" s="4"/>
      <c r="BG151" s="4"/>
      <c r="BH151" s="4"/>
      <c r="BI151" s="4"/>
      <c r="BJ151" s="4"/>
      <c r="BK151" s="4"/>
      <c r="BL151" s="4"/>
      <c r="BM151" s="4"/>
      <c r="BN151" s="4"/>
      <c r="BO151" s="4"/>
      <c r="BP151" s="4"/>
      <c r="BQ151" s="4"/>
      <c r="BR151" s="4"/>
      <c r="BS151" s="4"/>
      <c r="BT151" s="4"/>
      <c r="BU151" s="4"/>
      <c r="BV151" s="4"/>
      <c r="BW151" s="4"/>
      <c r="BX151" s="4"/>
      <c r="BY151" s="4"/>
      <c r="BZ151" s="4"/>
      <c r="CA151" s="4"/>
      <c r="CB151" s="4"/>
      <c r="CC151" s="4"/>
      <c r="CD151" s="4"/>
      <c r="CE151" s="4"/>
      <c r="CF151" s="4"/>
      <c r="CG151" s="4"/>
      <c r="CH151" s="4"/>
      <c r="CI151" s="4"/>
      <c r="CJ151" s="4"/>
      <c r="CK151" s="4"/>
      <c r="CL151" s="4"/>
      <c r="CM151" s="4"/>
      <c r="CN151" s="4"/>
      <c r="CO151" s="4"/>
      <c r="CP151" s="4"/>
      <c r="CQ151" s="4"/>
      <c r="CR151" s="4"/>
      <c r="CS151" s="4"/>
      <c r="CT151" s="4"/>
      <c r="CU151" s="4"/>
      <c r="CV151" s="4"/>
      <c r="CW151" s="4"/>
      <c r="CX151" s="4"/>
      <c r="CY151" s="4"/>
      <c r="CZ151" s="4"/>
      <c r="DA151" s="4"/>
      <c r="DB151" s="4"/>
      <c r="DC151" s="4"/>
      <c r="DD151" s="4"/>
      <c r="DE151" s="4"/>
      <c r="DF151" s="4"/>
      <c r="DG151" s="4"/>
      <c r="DH151" s="4"/>
      <c r="DI151" s="4"/>
      <c r="DJ151" s="4"/>
      <c r="DK151" s="4"/>
      <c r="DL151" s="4"/>
      <c r="DM151" s="4"/>
      <c r="DN151" s="4"/>
      <c r="DO151" s="4"/>
      <c r="DP151" s="4"/>
      <c r="DQ151" s="4"/>
      <c r="DR151" s="4"/>
      <c r="DS151" s="4"/>
      <c r="DT151" s="4"/>
      <c r="DU151" s="4"/>
      <c r="DV151" s="4"/>
      <c r="DW151" s="4"/>
      <c r="DX151" s="4"/>
      <c r="DY151" s="4"/>
      <c r="DZ151" s="4"/>
      <c r="EA151" s="4"/>
      <c r="EB151" s="4"/>
      <c r="EC151" s="4"/>
      <c r="ED151" s="4"/>
      <c r="EE151" s="4"/>
      <c r="EF151" s="4"/>
      <c r="EG151" s="4"/>
      <c r="EH151" s="4"/>
      <c r="EI151" s="4"/>
      <c r="EJ151" s="4"/>
      <c r="EK151" s="4"/>
      <c r="EL151" s="4"/>
      <c r="EM151" s="4"/>
      <c r="EN151" s="4"/>
      <c r="EO151" s="4"/>
      <c r="EP151" s="4"/>
      <c r="EQ151" s="4"/>
      <c r="ER151" s="4"/>
      <c r="ES151" s="4"/>
    </row>
    <row r="152" spans="1:149" s="51" customFormat="1" ht="19.5" customHeight="1" x14ac:dyDescent="0.2">
      <c r="A152" s="76">
        <v>20</v>
      </c>
      <c r="B152" s="76" t="s">
        <v>312</v>
      </c>
      <c r="C152" s="58">
        <v>288</v>
      </c>
      <c r="D152" s="58" t="s">
        <v>123</v>
      </c>
      <c r="E152" s="58" t="s">
        <v>13</v>
      </c>
      <c r="F152" s="58" t="s">
        <v>58</v>
      </c>
      <c r="G152" s="58">
        <v>1</v>
      </c>
      <c r="H152" s="57">
        <v>63.07</v>
      </c>
      <c r="I152" s="58" t="s">
        <v>292</v>
      </c>
      <c r="J152" s="52" t="e">
        <f>CONCATENATE("INSERT INTO `medical_vacancies` (`id`, `keyOrganization`, `job`, `division`, `bet`, `measures`) VALUES (NULL, ","'",D152,"', '",#REF!,"', ","'",#REF!,"', ","'",#REF!,"', ","'",#REF!,"');")</f>
        <v>#REF!</v>
      </c>
      <c r="K152" s="53" t="s">
        <v>149</v>
      </c>
      <c r="L152" s="54" t="s">
        <v>150</v>
      </c>
      <c r="M152" s="52" t="str">
        <f t="shared" si="7"/>
        <v>&lt;div id='entry'&gt;&lt;/div&gt;
&lt;link rel='stylesheet' href='http://h90428dg.beget.tech/css/style_doctor.css'&gt;
&lt;script src='https://yastatic.net/s3/frontend/forms/_/embed.js'&gt;&lt;/script&gt;
&lt;script src='http://h90428dg.beget.tech/js/POST_Request.js'&gt;&lt;/script&gt;
&lt;script&gt;let data = display('izmaylovskaya-crb');&lt;/script&gt;</v>
      </c>
      <c r="N152" s="4"/>
      <c r="O152" s="4"/>
      <c r="P152" s="4"/>
      <c r="Q152" s="4"/>
      <c r="R152" s="4"/>
      <c r="S152" s="4"/>
      <c r="T152" s="4"/>
      <c r="U152" s="4"/>
      <c r="V152" s="4"/>
      <c r="W152" s="4"/>
      <c r="X152" s="4"/>
      <c r="Y152" s="4"/>
      <c r="Z152" s="4"/>
      <c r="AA152" s="4"/>
      <c r="AB152" s="4"/>
      <c r="AC152" s="4"/>
      <c r="AD152" s="4"/>
      <c r="AE152" s="4"/>
      <c r="AF152" s="4"/>
      <c r="AG152" s="4"/>
      <c r="AH152" s="4"/>
      <c r="AI152" s="4"/>
      <c r="AJ152" s="4"/>
      <c r="AK152" s="4"/>
      <c r="AL152" s="4"/>
      <c r="AM152" s="4"/>
      <c r="AN152" s="4"/>
      <c r="AO152" s="4"/>
      <c r="AP152" s="4"/>
      <c r="AQ152" s="4"/>
      <c r="AR152" s="4"/>
      <c r="AS152" s="4"/>
      <c r="AT152" s="4"/>
      <c r="AU152" s="4"/>
      <c r="AV152" s="4"/>
      <c r="AW152" s="4"/>
      <c r="AX152" s="4"/>
      <c r="AY152" s="4"/>
      <c r="AZ152" s="4"/>
      <c r="BA152" s="4"/>
      <c r="BB152" s="4"/>
      <c r="BC152" s="4"/>
      <c r="BD152" s="4"/>
      <c r="BE152" s="4"/>
      <c r="BF152" s="4"/>
      <c r="BG152" s="4"/>
      <c r="BH152" s="4"/>
      <c r="BI152" s="4"/>
      <c r="BJ152" s="4"/>
      <c r="BK152" s="4"/>
      <c r="BL152" s="4"/>
      <c r="BM152" s="4"/>
      <c r="BN152" s="4"/>
      <c r="BO152" s="4"/>
      <c r="BP152" s="4"/>
      <c r="BQ152" s="4"/>
      <c r="BR152" s="4"/>
      <c r="BS152" s="4"/>
      <c r="BT152" s="4"/>
      <c r="BU152" s="4"/>
      <c r="BV152" s="4"/>
      <c r="BW152" s="4"/>
      <c r="BX152" s="4"/>
      <c r="BY152" s="4"/>
      <c r="BZ152" s="4"/>
      <c r="CA152" s="4"/>
      <c r="CB152" s="4"/>
      <c r="CC152" s="4"/>
      <c r="CD152" s="4"/>
      <c r="CE152" s="4"/>
      <c r="CF152" s="4"/>
      <c r="CG152" s="4"/>
      <c r="CH152" s="4"/>
      <c r="CI152" s="4"/>
      <c r="CJ152" s="4"/>
      <c r="CK152" s="4"/>
      <c r="CL152" s="4"/>
      <c r="CM152" s="4"/>
      <c r="CN152" s="4"/>
      <c r="CO152" s="4"/>
      <c r="CP152" s="4"/>
      <c r="CQ152" s="4"/>
      <c r="CR152" s="4"/>
      <c r="CS152" s="4"/>
      <c r="CT152" s="4"/>
      <c r="CU152" s="4"/>
      <c r="CV152" s="4"/>
      <c r="CW152" s="4"/>
      <c r="CX152" s="4"/>
      <c r="CY152" s="4"/>
      <c r="CZ152" s="4"/>
      <c r="DA152" s="4"/>
      <c r="DB152" s="4"/>
      <c r="DC152" s="4"/>
      <c r="DD152" s="4"/>
      <c r="DE152" s="4"/>
      <c r="DF152" s="4"/>
      <c r="DG152" s="4"/>
      <c r="DH152" s="4"/>
      <c r="DI152" s="4"/>
      <c r="DJ152" s="4"/>
      <c r="DK152" s="4"/>
      <c r="DL152" s="4"/>
      <c r="DM152" s="4"/>
      <c r="DN152" s="4"/>
      <c r="DO152" s="4"/>
      <c r="DP152" s="4"/>
      <c r="DQ152" s="4"/>
      <c r="DR152" s="4"/>
      <c r="DS152" s="4"/>
      <c r="DT152" s="4"/>
      <c r="DU152" s="4"/>
      <c r="DV152" s="4"/>
      <c r="DW152" s="4"/>
      <c r="DX152" s="4"/>
      <c r="DY152" s="4"/>
      <c r="DZ152" s="4"/>
      <c r="EA152" s="4"/>
      <c r="EB152" s="4"/>
      <c r="EC152" s="4"/>
      <c r="ED152" s="4"/>
      <c r="EE152" s="4"/>
      <c r="EF152" s="4"/>
      <c r="EG152" s="4"/>
      <c r="EH152" s="4"/>
      <c r="EI152" s="4"/>
      <c r="EJ152" s="4"/>
      <c r="EK152" s="4"/>
      <c r="EL152" s="4"/>
      <c r="EM152" s="4"/>
      <c r="EN152" s="4"/>
      <c r="EO152" s="4"/>
      <c r="EP152" s="4"/>
      <c r="EQ152" s="4"/>
      <c r="ER152" s="4"/>
      <c r="ES152" s="4"/>
    </row>
    <row r="153" spans="1:149" s="51" customFormat="1" ht="63.75" customHeight="1" x14ac:dyDescent="0.2">
      <c r="A153" s="76"/>
      <c r="B153" s="76"/>
      <c r="C153" s="58">
        <v>289</v>
      </c>
      <c r="D153" s="58" t="s">
        <v>123</v>
      </c>
      <c r="E153" s="58" t="s">
        <v>21</v>
      </c>
      <c r="F153" s="58" t="s">
        <v>152</v>
      </c>
      <c r="G153" s="58">
        <v>1</v>
      </c>
      <c r="H153" s="57">
        <v>63.07</v>
      </c>
      <c r="I153" s="58" t="s">
        <v>96</v>
      </c>
      <c r="J153" s="52" t="e">
        <f>CONCATENATE("INSERT INTO `medical_vacancies` (`id`, `keyOrganization`, `job`, `division`, `bet`, `measures`) VALUES (NULL, ","'",D153,"', '",E152,"', ","'",F152,"', ","'",G152,"', ","'",#REF!,"');")</f>
        <v>#REF!</v>
      </c>
      <c r="K153" s="53" t="s">
        <v>149</v>
      </c>
      <c r="L153" s="54" t="s">
        <v>150</v>
      </c>
      <c r="M153" s="52" t="str">
        <f t="shared" si="7"/>
        <v>&lt;div id='entry'&gt;&lt;/div&gt;
&lt;link rel='stylesheet' href='http://h90428dg.beget.tech/css/style_doctor.css'&gt;
&lt;script src='https://yastatic.net/s3/frontend/forms/_/embed.js'&gt;&lt;/script&gt;
&lt;script src='http://h90428dg.beget.tech/js/POST_Request.js'&gt;&lt;/script&gt;
&lt;script&gt;let data = display('izmaylovskaya-crb');&lt;/script&gt;</v>
      </c>
      <c r="N153" s="4"/>
      <c r="O153" s="4"/>
      <c r="P153" s="4"/>
      <c r="Q153" s="4"/>
      <c r="R153" s="4"/>
      <c r="S153" s="4"/>
      <c r="T153" s="4"/>
      <c r="U153" s="4"/>
      <c r="V153" s="4"/>
      <c r="W153" s="4"/>
      <c r="X153" s="4"/>
      <c r="Y153" s="4"/>
      <c r="Z153" s="4"/>
      <c r="AA153" s="4"/>
      <c r="AB153" s="4"/>
      <c r="AC153" s="4"/>
      <c r="AD153" s="4"/>
      <c r="AE153" s="4"/>
      <c r="AF153" s="4"/>
      <c r="AG153" s="4"/>
      <c r="AH153" s="4"/>
      <c r="AI153" s="4"/>
      <c r="AJ153" s="4"/>
      <c r="AK153" s="4"/>
      <c r="AL153" s="4"/>
      <c r="AM153" s="4"/>
      <c r="AN153" s="4"/>
      <c r="AO153" s="4"/>
      <c r="AP153" s="4"/>
      <c r="AQ153" s="4"/>
      <c r="AR153" s="4"/>
      <c r="AS153" s="4"/>
      <c r="AT153" s="4"/>
      <c r="AU153" s="4"/>
      <c r="AV153" s="4"/>
      <c r="AW153" s="4"/>
      <c r="AX153" s="4"/>
      <c r="AY153" s="4"/>
      <c r="AZ153" s="4"/>
      <c r="BA153" s="4"/>
      <c r="BB153" s="4"/>
      <c r="BC153" s="4"/>
      <c r="BD153" s="4"/>
      <c r="BE153" s="4"/>
      <c r="BF153" s="4"/>
      <c r="BG153" s="4"/>
      <c r="BH153" s="4"/>
      <c r="BI153" s="4"/>
      <c r="BJ153" s="4"/>
      <c r="BK153" s="4"/>
      <c r="BL153" s="4"/>
      <c r="BM153" s="4"/>
      <c r="BN153" s="4"/>
      <c r="BO153" s="4"/>
      <c r="BP153" s="4"/>
      <c r="BQ153" s="4"/>
      <c r="BR153" s="4"/>
      <c r="BS153" s="4"/>
      <c r="BT153" s="4"/>
      <c r="BU153" s="4"/>
      <c r="BV153" s="4"/>
      <c r="BW153" s="4"/>
      <c r="BX153" s="4"/>
      <c r="BY153" s="4"/>
      <c r="BZ153" s="4"/>
      <c r="CA153" s="4"/>
      <c r="CB153" s="4"/>
      <c r="CC153" s="4"/>
      <c r="CD153" s="4"/>
      <c r="CE153" s="4"/>
      <c r="CF153" s="4"/>
      <c r="CG153" s="4"/>
      <c r="CH153" s="4"/>
      <c r="CI153" s="4"/>
      <c r="CJ153" s="4"/>
      <c r="CK153" s="4"/>
      <c r="CL153" s="4"/>
      <c r="CM153" s="4"/>
      <c r="CN153" s="4"/>
      <c r="CO153" s="4"/>
      <c r="CP153" s="4"/>
      <c r="CQ153" s="4"/>
      <c r="CR153" s="4"/>
      <c r="CS153" s="4"/>
      <c r="CT153" s="4"/>
      <c r="CU153" s="4"/>
      <c r="CV153" s="4"/>
      <c r="CW153" s="4"/>
      <c r="CX153" s="4"/>
      <c r="CY153" s="4"/>
      <c r="CZ153" s="4"/>
      <c r="DA153" s="4"/>
      <c r="DB153" s="4"/>
      <c r="DC153" s="4"/>
      <c r="DD153" s="4"/>
      <c r="DE153" s="4"/>
      <c r="DF153" s="4"/>
      <c r="DG153" s="4"/>
      <c r="DH153" s="4"/>
      <c r="DI153" s="4"/>
      <c r="DJ153" s="4"/>
      <c r="DK153" s="4"/>
      <c r="DL153" s="4"/>
      <c r="DM153" s="4"/>
      <c r="DN153" s="4"/>
      <c r="DO153" s="4"/>
      <c r="DP153" s="4"/>
      <c r="DQ153" s="4"/>
      <c r="DR153" s="4"/>
      <c r="DS153" s="4"/>
      <c r="DT153" s="4"/>
      <c r="DU153" s="4"/>
      <c r="DV153" s="4"/>
      <c r="DW153" s="4"/>
      <c r="DX153" s="4"/>
      <c r="DY153" s="4"/>
      <c r="DZ153" s="4"/>
      <c r="EA153" s="4"/>
      <c r="EB153" s="4"/>
      <c r="EC153" s="4"/>
      <c r="ED153" s="4"/>
      <c r="EE153" s="4"/>
      <c r="EF153" s="4"/>
      <c r="EG153" s="4"/>
      <c r="EH153" s="4"/>
      <c r="EI153" s="4"/>
      <c r="EJ153" s="4"/>
      <c r="EK153" s="4"/>
      <c r="EL153" s="4"/>
      <c r="EM153" s="4"/>
      <c r="EN153" s="4"/>
      <c r="EO153" s="4"/>
      <c r="EP153" s="4"/>
      <c r="EQ153" s="4"/>
      <c r="ER153" s="4"/>
      <c r="ES153" s="4"/>
    </row>
    <row r="154" spans="1:149" s="51" customFormat="1" ht="19.5" customHeight="1" x14ac:dyDescent="0.2">
      <c r="A154" s="91">
        <v>21</v>
      </c>
      <c r="B154" s="81" t="s">
        <v>62</v>
      </c>
      <c r="C154" s="58">
        <v>296</v>
      </c>
      <c r="D154" s="58" t="s">
        <v>124</v>
      </c>
      <c r="E154" s="61" t="s">
        <v>24</v>
      </c>
      <c r="F154" s="61" t="s">
        <v>349</v>
      </c>
      <c r="G154" s="61">
        <v>2</v>
      </c>
      <c r="H154" s="57">
        <v>59.24</v>
      </c>
      <c r="I154" s="58" t="s">
        <v>292</v>
      </c>
      <c r="J154" s="52" t="e">
        <f>CONCATENATE("INSERT INTO `medical_vacancies` (`id`, `keyOrganization`, `job`, `division`, `bet`, `measures`) VALUES (NULL, ","'",D154,"', '",#REF!,"', ","'",#REF!,"', ","'",#REF!,"', ","'",#REF!,"');")</f>
        <v>#REF!</v>
      </c>
      <c r="K154" s="53" t="s">
        <v>149</v>
      </c>
      <c r="L154" s="54" t="s">
        <v>150</v>
      </c>
      <c r="M154" s="52" t="str">
        <f t="shared" si="7"/>
        <v>&lt;div id='entry'&gt;&lt;/div&gt;
&lt;link rel='stylesheet' href='http://h90428dg.beget.tech/css/style_doctor.css'&gt;
&lt;script src='https://yastatic.net/s3/frontend/forms/_/embed.js'&gt;&lt;/script&gt;
&lt;script src='http://h90428dg.beget.tech/js/POST_Request.js'&gt;&lt;/script&gt;
&lt;script&gt;let data = display('krasninskaya-crb');&lt;/script&gt;</v>
      </c>
      <c r="N154" s="4"/>
      <c r="O154" s="4"/>
      <c r="P154" s="4"/>
      <c r="Q154" s="4"/>
      <c r="R154" s="4"/>
      <c r="S154" s="4"/>
      <c r="T154" s="4"/>
      <c r="U154" s="4"/>
      <c r="V154" s="4"/>
      <c r="W154" s="4"/>
      <c r="X154" s="4"/>
      <c r="Y154" s="4"/>
      <c r="Z154" s="4"/>
      <c r="AA154" s="4"/>
      <c r="AB154" s="4"/>
      <c r="AC154" s="4"/>
      <c r="AD154" s="4"/>
      <c r="AE154" s="4"/>
      <c r="AF154" s="4"/>
      <c r="AG154" s="4"/>
      <c r="AH154" s="4"/>
      <c r="AI154" s="4"/>
      <c r="AJ154" s="4"/>
      <c r="AK154" s="4"/>
      <c r="AL154" s="4"/>
      <c r="AM154" s="4"/>
      <c r="AN154" s="4"/>
      <c r="AO154" s="4"/>
      <c r="AP154" s="4"/>
      <c r="AQ154" s="4"/>
      <c r="AR154" s="4"/>
      <c r="AS154" s="4"/>
      <c r="AT154" s="4"/>
      <c r="AU154" s="4"/>
      <c r="AV154" s="4"/>
      <c r="AW154" s="4"/>
      <c r="AX154" s="4"/>
      <c r="AY154" s="4"/>
      <c r="AZ154" s="4"/>
      <c r="BA154" s="4"/>
      <c r="BB154" s="4"/>
      <c r="BC154" s="4"/>
      <c r="BD154" s="4"/>
      <c r="BE154" s="4"/>
      <c r="BF154" s="4"/>
      <c r="BG154" s="4"/>
      <c r="BH154" s="4"/>
      <c r="BI154" s="4"/>
      <c r="BJ154" s="4"/>
      <c r="BK154" s="4"/>
      <c r="BL154" s="4"/>
      <c r="BM154" s="4"/>
      <c r="BN154" s="4"/>
      <c r="BO154" s="4"/>
      <c r="BP154" s="4"/>
      <c r="BQ154" s="4"/>
      <c r="BR154" s="4"/>
      <c r="BS154" s="4"/>
      <c r="BT154" s="4"/>
      <c r="BU154" s="4"/>
      <c r="BV154" s="4"/>
      <c r="BW154" s="4"/>
      <c r="BX154" s="4"/>
      <c r="BY154" s="4"/>
      <c r="BZ154" s="4"/>
      <c r="CA154" s="4"/>
      <c r="CB154" s="4"/>
      <c r="CC154" s="4"/>
      <c r="CD154" s="4"/>
      <c r="CE154" s="4"/>
      <c r="CF154" s="4"/>
      <c r="CG154" s="4"/>
      <c r="CH154" s="4"/>
      <c r="CI154" s="4"/>
      <c r="CJ154" s="4"/>
      <c r="CK154" s="4"/>
      <c r="CL154" s="4"/>
      <c r="CM154" s="4"/>
      <c r="CN154" s="4"/>
      <c r="CO154" s="4"/>
      <c r="CP154" s="4"/>
      <c r="CQ154" s="4"/>
      <c r="CR154" s="4"/>
      <c r="CS154" s="4"/>
      <c r="CT154" s="4"/>
      <c r="CU154" s="4"/>
      <c r="CV154" s="4"/>
      <c r="CW154" s="4"/>
      <c r="CX154" s="4"/>
      <c r="CY154" s="4"/>
      <c r="CZ154" s="4"/>
      <c r="DA154" s="4"/>
      <c r="DB154" s="4"/>
      <c r="DC154" s="4"/>
      <c r="DD154" s="4"/>
      <c r="DE154" s="4"/>
      <c r="DF154" s="4"/>
      <c r="DG154" s="4"/>
      <c r="DH154" s="4"/>
      <c r="DI154" s="4"/>
      <c r="DJ154" s="4"/>
      <c r="DK154" s="4"/>
      <c r="DL154" s="4"/>
      <c r="DM154" s="4"/>
      <c r="DN154" s="4"/>
      <c r="DO154" s="4"/>
      <c r="DP154" s="4"/>
      <c r="DQ154" s="4"/>
      <c r="DR154" s="4"/>
      <c r="DS154" s="4"/>
      <c r="DT154" s="4"/>
      <c r="DU154" s="4"/>
      <c r="DV154" s="4"/>
      <c r="DW154" s="4"/>
      <c r="DX154" s="4"/>
      <c r="DY154" s="4"/>
      <c r="DZ154" s="4"/>
      <c r="EA154" s="4"/>
      <c r="EB154" s="4"/>
      <c r="EC154" s="4"/>
      <c r="ED154" s="4"/>
      <c r="EE154" s="4"/>
      <c r="EF154" s="4"/>
      <c r="EG154" s="4"/>
      <c r="EH154" s="4"/>
      <c r="EI154" s="4"/>
      <c r="EJ154" s="4"/>
      <c r="EK154" s="4"/>
      <c r="EL154" s="4"/>
      <c r="EM154" s="4"/>
      <c r="EN154" s="4"/>
      <c r="EO154" s="4"/>
      <c r="EP154" s="4"/>
      <c r="EQ154" s="4"/>
      <c r="ER154" s="4"/>
      <c r="ES154" s="4"/>
    </row>
    <row r="155" spans="1:149" s="51" customFormat="1" ht="19.5" customHeight="1" x14ac:dyDescent="0.2">
      <c r="A155" s="89"/>
      <c r="B155" s="82"/>
      <c r="C155" s="58"/>
      <c r="D155" s="58"/>
      <c r="E155" s="58" t="s">
        <v>6</v>
      </c>
      <c r="F155" s="58" t="s">
        <v>59</v>
      </c>
      <c r="G155" s="58">
        <v>1</v>
      </c>
      <c r="H155" s="57">
        <v>62.085300000000004</v>
      </c>
      <c r="I155" s="58" t="s">
        <v>98</v>
      </c>
      <c r="J155" s="52"/>
      <c r="K155" s="53"/>
      <c r="L155" s="54"/>
      <c r="M155" s="52"/>
      <c r="N155" s="4"/>
      <c r="O155" s="4"/>
      <c r="P155" s="4"/>
      <c r="Q155" s="4"/>
      <c r="R155" s="4"/>
      <c r="S155" s="4"/>
      <c r="T155" s="4"/>
      <c r="U155" s="4"/>
      <c r="V155" s="4"/>
      <c r="W155" s="4"/>
      <c r="X155" s="4"/>
      <c r="Y155" s="4"/>
      <c r="Z155" s="4"/>
      <c r="AA155" s="4"/>
      <c r="AB155" s="4"/>
      <c r="AC155" s="4"/>
      <c r="AD155" s="4"/>
      <c r="AE155" s="4"/>
      <c r="AF155" s="4"/>
      <c r="AG155" s="4"/>
      <c r="AH155" s="4"/>
      <c r="AI155" s="4"/>
      <c r="AJ155" s="4"/>
      <c r="AK155" s="4"/>
      <c r="AL155" s="4"/>
      <c r="AM155" s="4"/>
      <c r="AN155" s="4"/>
      <c r="AO155" s="4"/>
      <c r="AP155" s="4"/>
      <c r="AQ155" s="4"/>
      <c r="AR155" s="4"/>
      <c r="AS155" s="4"/>
      <c r="AT155" s="4"/>
      <c r="AU155" s="4"/>
      <c r="AV155" s="4"/>
      <c r="AW155" s="4"/>
      <c r="AX155" s="4"/>
      <c r="AY155" s="4"/>
      <c r="AZ155" s="4"/>
      <c r="BA155" s="4"/>
      <c r="BB155" s="4"/>
      <c r="BC155" s="4"/>
      <c r="BD155" s="4"/>
      <c r="BE155" s="4"/>
      <c r="BF155" s="4"/>
      <c r="BG155" s="4"/>
      <c r="BH155" s="4"/>
      <c r="BI155" s="4"/>
      <c r="BJ155" s="4"/>
      <c r="BK155" s="4"/>
      <c r="BL155" s="4"/>
      <c r="BM155" s="4"/>
      <c r="BN155" s="4"/>
      <c r="BO155" s="4"/>
      <c r="BP155" s="4"/>
      <c r="BQ155" s="4"/>
      <c r="BR155" s="4"/>
      <c r="BS155" s="4"/>
      <c r="BT155" s="4"/>
      <c r="BU155" s="4"/>
      <c r="BV155" s="4"/>
      <c r="BW155" s="4"/>
      <c r="BX155" s="4"/>
      <c r="BY155" s="4"/>
      <c r="BZ155" s="4"/>
      <c r="CA155" s="4"/>
      <c r="CB155" s="4"/>
      <c r="CC155" s="4"/>
      <c r="CD155" s="4"/>
      <c r="CE155" s="4"/>
      <c r="CF155" s="4"/>
      <c r="CG155" s="4"/>
      <c r="CH155" s="4"/>
      <c r="CI155" s="4"/>
      <c r="CJ155" s="4"/>
      <c r="CK155" s="4"/>
      <c r="CL155" s="4"/>
      <c r="CM155" s="4"/>
      <c r="CN155" s="4"/>
      <c r="CO155" s="4"/>
      <c r="CP155" s="4"/>
      <c r="CQ155" s="4"/>
      <c r="CR155" s="4"/>
      <c r="CS155" s="4"/>
      <c r="CT155" s="4"/>
      <c r="CU155" s="4"/>
      <c r="CV155" s="4"/>
      <c r="CW155" s="4"/>
      <c r="CX155" s="4"/>
      <c r="CY155" s="4"/>
      <c r="CZ155" s="4"/>
      <c r="DA155" s="4"/>
      <c r="DB155" s="4"/>
      <c r="DC155" s="4"/>
      <c r="DD155" s="4"/>
      <c r="DE155" s="4"/>
      <c r="DF155" s="4"/>
      <c r="DG155" s="4"/>
      <c r="DH155" s="4"/>
      <c r="DI155" s="4"/>
      <c r="DJ155" s="4"/>
      <c r="DK155" s="4"/>
      <c r="DL155" s="4"/>
      <c r="DM155" s="4"/>
      <c r="DN155" s="4"/>
      <c r="DO155" s="4"/>
      <c r="DP155" s="4"/>
      <c r="DQ155" s="4"/>
      <c r="DR155" s="4"/>
      <c r="DS155" s="4"/>
      <c r="DT155" s="4"/>
      <c r="DU155" s="4"/>
      <c r="DV155" s="4"/>
      <c r="DW155" s="4"/>
      <c r="DX155" s="4"/>
      <c r="DY155" s="4"/>
      <c r="DZ155" s="4"/>
      <c r="EA155" s="4"/>
      <c r="EB155" s="4"/>
      <c r="EC155" s="4"/>
      <c r="ED155" s="4"/>
      <c r="EE155" s="4"/>
      <c r="EF155" s="4"/>
      <c r="EG155" s="4"/>
      <c r="EH155" s="4"/>
      <c r="EI155" s="4"/>
      <c r="EJ155" s="4"/>
      <c r="EK155" s="4"/>
      <c r="EL155" s="4"/>
      <c r="EM155" s="4"/>
      <c r="EN155" s="4"/>
      <c r="EO155" s="4"/>
      <c r="EP155" s="4"/>
      <c r="EQ155" s="4"/>
      <c r="ER155" s="4"/>
      <c r="ES155" s="4"/>
    </row>
    <row r="156" spans="1:149" s="51" customFormat="1" ht="19.5" customHeight="1" x14ac:dyDescent="0.2">
      <c r="A156" s="89"/>
      <c r="B156" s="82"/>
      <c r="C156" s="58">
        <v>319</v>
      </c>
      <c r="D156" s="58" t="s">
        <v>125</v>
      </c>
      <c r="E156" s="58" t="s">
        <v>16</v>
      </c>
      <c r="F156" s="58" t="s">
        <v>58</v>
      </c>
      <c r="G156" s="58">
        <v>1</v>
      </c>
      <c r="H156" s="57">
        <v>48.541499999999999</v>
      </c>
      <c r="I156" s="58" t="s">
        <v>98</v>
      </c>
      <c r="J156" s="52" t="e">
        <f>CONCATENATE("INSERT INTO `medical_vacancies` (`id`, `keyOrganization`, `job`, `division`, `bet`, `measures`) VALUES (NULL, ","'",D156,"', '",E155,"', ","'",F155,"', ","'",G155,"', ","'",#REF!,"');")</f>
        <v>#REF!</v>
      </c>
      <c r="K156" s="53" t="s">
        <v>149</v>
      </c>
      <c r="L156" s="54" t="s">
        <v>150</v>
      </c>
      <c r="M156" s="52" t="str">
        <f t="shared" ref="M156:M191" si="8">CONCATENATE(K156,D156,L156)</f>
        <v>&lt;div id='entry'&gt;&lt;/div&gt;
&lt;link rel='stylesheet' href='http://h90428dg.beget.tech/css/style_doctor.css'&gt;
&lt;script src='https://yastatic.net/s3/frontend/forms/_/embed.js'&gt;&lt;/script&gt;
&lt;script src='http://h90428dg.beget.tech/js/POST_Request.js'&gt;&lt;/script&gt;
&lt;script&gt;let data = display('lebedyan-crb');&lt;/script&gt;</v>
      </c>
      <c r="N156" s="4"/>
      <c r="O156" s="4"/>
      <c r="P156" s="4"/>
      <c r="Q156" s="4"/>
      <c r="R156" s="4"/>
      <c r="S156" s="4"/>
      <c r="T156" s="4"/>
      <c r="U156" s="4"/>
      <c r="V156" s="4"/>
      <c r="W156" s="4"/>
      <c r="X156" s="4"/>
      <c r="Y156" s="4"/>
      <c r="Z156" s="4"/>
      <c r="AA156" s="4"/>
      <c r="AB156" s="4"/>
      <c r="AC156" s="4"/>
      <c r="AD156" s="4"/>
      <c r="AE156" s="4"/>
      <c r="AF156" s="4"/>
      <c r="AG156" s="4"/>
      <c r="AH156" s="4"/>
      <c r="AI156" s="4"/>
      <c r="AJ156" s="4"/>
      <c r="AK156" s="4"/>
      <c r="AL156" s="4"/>
      <c r="AM156" s="4"/>
      <c r="AN156" s="4"/>
      <c r="AO156" s="4"/>
      <c r="AP156" s="4"/>
      <c r="AQ156" s="4"/>
      <c r="AR156" s="4"/>
      <c r="AS156" s="4"/>
      <c r="AT156" s="4"/>
      <c r="AU156" s="4"/>
      <c r="AV156" s="4"/>
      <c r="AW156" s="4"/>
      <c r="AX156" s="4"/>
      <c r="AY156" s="4"/>
      <c r="AZ156" s="4"/>
      <c r="BA156" s="4"/>
      <c r="BB156" s="4"/>
      <c r="BC156" s="4"/>
      <c r="BD156" s="4"/>
      <c r="BE156" s="4"/>
      <c r="BF156" s="4"/>
      <c r="BG156" s="4"/>
      <c r="BH156" s="4"/>
      <c r="BI156" s="4"/>
      <c r="BJ156" s="4"/>
      <c r="BK156" s="4"/>
      <c r="BL156" s="4"/>
      <c r="BM156" s="4"/>
      <c r="BN156" s="4"/>
      <c r="BO156" s="4"/>
      <c r="BP156" s="4"/>
      <c r="BQ156" s="4"/>
      <c r="BR156" s="4"/>
      <c r="BS156" s="4"/>
      <c r="BT156" s="4"/>
      <c r="BU156" s="4"/>
      <c r="BV156" s="4"/>
      <c r="BW156" s="4"/>
      <c r="BX156" s="4"/>
      <c r="BY156" s="4"/>
      <c r="BZ156" s="4"/>
      <c r="CA156" s="4"/>
      <c r="CB156" s="4"/>
      <c r="CC156" s="4"/>
      <c r="CD156" s="4"/>
      <c r="CE156" s="4"/>
      <c r="CF156" s="4"/>
      <c r="CG156" s="4"/>
      <c r="CH156" s="4"/>
      <c r="CI156" s="4"/>
      <c r="CJ156" s="4"/>
      <c r="CK156" s="4"/>
      <c r="CL156" s="4"/>
      <c r="CM156" s="4"/>
      <c r="CN156" s="4"/>
      <c r="CO156" s="4"/>
      <c r="CP156" s="4"/>
      <c r="CQ156" s="4"/>
      <c r="CR156" s="4"/>
      <c r="CS156" s="4"/>
      <c r="CT156" s="4"/>
      <c r="CU156" s="4"/>
      <c r="CV156" s="4"/>
      <c r="CW156" s="4"/>
      <c r="CX156" s="4"/>
      <c r="CY156" s="4"/>
      <c r="CZ156" s="4"/>
      <c r="DA156" s="4"/>
      <c r="DB156" s="4"/>
      <c r="DC156" s="4"/>
      <c r="DD156" s="4"/>
      <c r="DE156" s="4"/>
      <c r="DF156" s="4"/>
      <c r="DG156" s="4"/>
      <c r="DH156" s="4"/>
      <c r="DI156" s="4"/>
      <c r="DJ156" s="4"/>
      <c r="DK156" s="4"/>
      <c r="DL156" s="4"/>
      <c r="DM156" s="4"/>
      <c r="DN156" s="4"/>
      <c r="DO156" s="4"/>
      <c r="DP156" s="4"/>
      <c r="DQ156" s="4"/>
      <c r="DR156" s="4"/>
      <c r="DS156" s="4"/>
      <c r="DT156" s="4"/>
      <c r="DU156" s="4"/>
      <c r="DV156" s="4"/>
      <c r="DW156" s="4"/>
      <c r="DX156" s="4"/>
      <c r="DY156" s="4"/>
      <c r="DZ156" s="4"/>
      <c r="EA156" s="4"/>
      <c r="EB156" s="4"/>
      <c r="EC156" s="4"/>
      <c r="ED156" s="4"/>
      <c r="EE156" s="4"/>
      <c r="EF156" s="4"/>
      <c r="EG156" s="4"/>
      <c r="EH156" s="4"/>
      <c r="EI156" s="4"/>
      <c r="EJ156" s="4"/>
      <c r="EK156" s="4"/>
      <c r="EL156" s="4"/>
      <c r="EM156" s="4"/>
      <c r="EN156" s="4"/>
      <c r="EO156" s="4"/>
      <c r="EP156" s="4"/>
      <c r="EQ156" s="4"/>
      <c r="ER156" s="4"/>
      <c r="ES156" s="4"/>
    </row>
    <row r="157" spans="1:149" s="51" customFormat="1" ht="19.5" customHeight="1" x14ac:dyDescent="0.25">
      <c r="A157" s="89"/>
      <c r="B157" s="82"/>
      <c r="C157" s="58">
        <v>321</v>
      </c>
      <c r="D157" s="58" t="s">
        <v>125</v>
      </c>
      <c r="E157" s="58" t="s">
        <v>43</v>
      </c>
      <c r="F157" s="58" t="s">
        <v>58</v>
      </c>
      <c r="G157" s="58">
        <v>1</v>
      </c>
      <c r="H157" s="73">
        <v>62.085300000000004</v>
      </c>
      <c r="I157" s="58" t="s">
        <v>99</v>
      </c>
      <c r="J157" s="52" t="str">
        <f>CONCATENATE("INSERT INTO `medical_vacancies` (`id`, `keyOrganization`, `job`, `division`, `bet`, `measures`) VALUES (NULL, ","'",D157,"', '",E156,"', ","'",F156,"', ","'",G156,"', ","'",I156,"');")</f>
        <v>INSERT INTO `medical_vacancies` (`id`, `keyOrganization`, `job`, `division`, `bet`, `measures`) VALUES (NULL, 'lebedyan-crb', 'врач-кардиолог', 'поликлиника', '1', 'предоставляется жилье (квартира), ежемесячная денежная компенсация за наем (поднаем) жилых помещений, ежемесячная денежная компенсация по оплате ЖКХ');</v>
      </c>
      <c r="K157" s="53" t="s">
        <v>149</v>
      </c>
      <c r="L157" s="54" t="s">
        <v>150</v>
      </c>
      <c r="M157" s="52" t="str">
        <f t="shared" si="8"/>
        <v>&lt;div id='entry'&gt;&lt;/div&gt;
&lt;link rel='stylesheet' href='http://h90428dg.beget.tech/css/style_doctor.css'&gt;
&lt;script src='https://yastatic.net/s3/frontend/forms/_/embed.js'&gt;&lt;/script&gt;
&lt;script src='http://h90428dg.beget.tech/js/POST_Request.js'&gt;&lt;/script&gt;
&lt;script&gt;let data = display('lebedyan-crb');&lt;/script&gt;</v>
      </c>
      <c r="N157" s="4"/>
      <c r="O157" s="4"/>
      <c r="P157" s="4"/>
      <c r="Q157" s="4"/>
      <c r="R157" s="4"/>
      <c r="S157" s="4"/>
      <c r="T157" s="4"/>
      <c r="U157" s="4"/>
      <c r="V157" s="4"/>
      <c r="W157" s="4"/>
      <c r="X157" s="4"/>
      <c r="Y157" s="4"/>
      <c r="Z157" s="4"/>
      <c r="AA157" s="4"/>
      <c r="AB157" s="4"/>
      <c r="AC157" s="4"/>
      <c r="AD157" s="4"/>
      <c r="AE157" s="4"/>
      <c r="AF157" s="4"/>
      <c r="AG157" s="4"/>
      <c r="AH157" s="4"/>
      <c r="AI157" s="4"/>
      <c r="AJ157" s="4"/>
      <c r="AK157" s="4"/>
      <c r="AL157" s="4"/>
      <c r="AM157" s="4"/>
      <c r="AN157" s="4"/>
      <c r="AO157" s="4"/>
      <c r="AP157" s="4"/>
      <c r="AQ157" s="4"/>
      <c r="AR157" s="4"/>
      <c r="AS157" s="4"/>
      <c r="AT157" s="4"/>
      <c r="AU157" s="4"/>
      <c r="AV157" s="4"/>
      <c r="AW157" s="4"/>
      <c r="AX157" s="4"/>
      <c r="AY157" s="4"/>
      <c r="AZ157" s="4"/>
      <c r="BA157" s="4"/>
      <c r="BB157" s="4"/>
      <c r="BC157" s="4"/>
      <c r="BD157" s="4"/>
      <c r="BE157" s="4"/>
      <c r="BF157" s="4"/>
      <c r="BG157" s="4"/>
      <c r="BH157" s="4"/>
      <c r="BI157" s="4"/>
      <c r="BJ157" s="4"/>
      <c r="BK157" s="4"/>
      <c r="BL157" s="4"/>
      <c r="BM157" s="4"/>
      <c r="BN157" s="4"/>
      <c r="BO157" s="4"/>
      <c r="BP157" s="4"/>
      <c r="BQ157" s="4"/>
      <c r="BR157" s="4"/>
      <c r="BS157" s="4"/>
      <c r="BT157" s="4"/>
      <c r="BU157" s="4"/>
      <c r="BV157" s="4"/>
      <c r="BW157" s="4"/>
      <c r="BX157" s="4"/>
      <c r="BY157" s="4"/>
      <c r="BZ157" s="4"/>
      <c r="CA157" s="4"/>
      <c r="CB157" s="4"/>
      <c r="CC157" s="4"/>
      <c r="CD157" s="4"/>
      <c r="CE157" s="4"/>
      <c r="CF157" s="4"/>
      <c r="CG157" s="4"/>
      <c r="CH157" s="4"/>
      <c r="CI157" s="4"/>
      <c r="CJ157" s="4"/>
      <c r="CK157" s="4"/>
      <c r="CL157" s="4"/>
      <c r="CM157" s="4"/>
      <c r="CN157" s="4"/>
      <c r="CO157" s="4"/>
      <c r="CP157" s="4"/>
      <c r="CQ157" s="4"/>
      <c r="CR157" s="4"/>
      <c r="CS157" s="4"/>
      <c r="CT157" s="4"/>
      <c r="CU157" s="4"/>
      <c r="CV157" s="4"/>
      <c r="CW157" s="4"/>
      <c r="CX157" s="4"/>
      <c r="CY157" s="4"/>
      <c r="CZ157" s="4"/>
      <c r="DA157" s="4"/>
      <c r="DB157" s="4"/>
      <c r="DC157" s="4"/>
      <c r="DD157" s="4"/>
      <c r="DE157" s="4"/>
      <c r="DF157" s="4"/>
      <c r="DG157" s="4"/>
      <c r="DH157" s="4"/>
      <c r="DI157" s="4"/>
      <c r="DJ157" s="4"/>
      <c r="DK157" s="4"/>
      <c r="DL157" s="4"/>
      <c r="DM157" s="4"/>
      <c r="DN157" s="4"/>
      <c r="DO157" s="4"/>
      <c r="DP157" s="4"/>
      <c r="DQ157" s="4"/>
      <c r="DR157" s="4"/>
      <c r="DS157" s="4"/>
      <c r="DT157" s="4"/>
      <c r="DU157" s="4"/>
      <c r="DV157" s="4"/>
      <c r="DW157" s="4"/>
      <c r="DX157" s="4"/>
      <c r="DY157" s="4"/>
      <c r="DZ157" s="4"/>
      <c r="EA157" s="4"/>
      <c r="EB157" s="4"/>
      <c r="EC157" s="4"/>
      <c r="ED157" s="4"/>
      <c r="EE157" s="4"/>
      <c r="EF157" s="4"/>
      <c r="EG157" s="4"/>
      <c r="EH157" s="4"/>
      <c r="EI157" s="4"/>
      <c r="EJ157" s="4"/>
      <c r="EK157" s="4"/>
      <c r="EL157" s="4"/>
      <c r="EM157" s="4"/>
      <c r="EN157" s="4"/>
      <c r="EO157" s="4"/>
      <c r="EP157" s="4"/>
      <c r="EQ157" s="4"/>
      <c r="ER157" s="4"/>
      <c r="ES157" s="4"/>
    </row>
    <row r="158" spans="1:149" s="51" customFormat="1" ht="19.5" customHeight="1" x14ac:dyDescent="0.2">
      <c r="A158" s="89"/>
      <c r="B158" s="82"/>
      <c r="C158" s="58">
        <v>322</v>
      </c>
      <c r="D158" s="58" t="s">
        <v>125</v>
      </c>
      <c r="E158" s="58" t="s">
        <v>25</v>
      </c>
      <c r="F158" s="58" t="s">
        <v>58</v>
      </c>
      <c r="G158" s="58">
        <v>1</v>
      </c>
      <c r="H158" s="57">
        <v>62.085300000000004</v>
      </c>
      <c r="I158" s="58" t="s">
        <v>98</v>
      </c>
      <c r="J158" s="52" t="str">
        <f>CONCATENATE("INSERT INTO `medical_vacancies` (`id`, `keyOrganization`, `job`, `division`, `bet`, `measures`) VALUES (NULL, ","'",D158,"', '",E157,"', ","'",F157,"', ","'",G157,"', ","'",I157,"');")</f>
        <v>INSERT INTO `medical_vacancies` (`id`, `keyOrganization`, `job`, `division`, `bet`, `measures`) VALUES (NULL, 'lebedyan-crb', 'врач-дерматовенеролог', 'поликлиника', '1', 'предоставляется жилье (квартира), предусмотрена социальная выплата на приобретение или строительство жилья, губернаторские полтора миллиона, ежемесячная денежная компенсация за наем (поднаем) жилых помещений, ежемесячная денежная компенсация по оплате ЖКХ');</v>
      </c>
      <c r="K158" s="53" t="s">
        <v>149</v>
      </c>
      <c r="L158" s="54" t="s">
        <v>150</v>
      </c>
      <c r="M158" s="52" t="str">
        <f t="shared" si="8"/>
        <v>&lt;div id='entry'&gt;&lt;/div&gt;
&lt;link rel='stylesheet' href='http://h90428dg.beget.tech/css/style_doctor.css'&gt;
&lt;script src='https://yastatic.net/s3/frontend/forms/_/embed.js'&gt;&lt;/script&gt;
&lt;script src='http://h90428dg.beget.tech/js/POST_Request.js'&gt;&lt;/script&gt;
&lt;script&gt;let data = display('lebedyan-crb');&lt;/script&gt;</v>
      </c>
      <c r="N158" s="4"/>
      <c r="O158" s="4"/>
      <c r="P158" s="4"/>
      <c r="Q158" s="4"/>
      <c r="R158" s="4"/>
      <c r="S158" s="4"/>
      <c r="T158" s="4"/>
      <c r="U158" s="4"/>
      <c r="V158" s="4"/>
      <c r="W158" s="4"/>
      <c r="X158" s="4"/>
      <c r="Y158" s="4"/>
      <c r="Z158" s="4"/>
      <c r="AA158" s="4"/>
      <c r="AB158" s="4"/>
      <c r="AC158" s="4"/>
      <c r="AD158" s="4"/>
      <c r="AE158" s="4"/>
      <c r="AF158" s="4"/>
      <c r="AG158" s="4"/>
      <c r="AH158" s="4"/>
      <c r="AI158" s="4"/>
      <c r="AJ158" s="4"/>
      <c r="AK158" s="4"/>
      <c r="AL158" s="4"/>
      <c r="AM158" s="4"/>
      <c r="AN158" s="4"/>
      <c r="AO158" s="4"/>
      <c r="AP158" s="4"/>
      <c r="AQ158" s="4"/>
      <c r="AR158" s="4"/>
      <c r="AS158" s="4"/>
      <c r="AT158" s="4"/>
      <c r="AU158" s="4"/>
      <c r="AV158" s="4"/>
      <c r="AW158" s="4"/>
      <c r="AX158" s="4"/>
      <c r="AY158" s="4"/>
      <c r="AZ158" s="4"/>
      <c r="BA158" s="4"/>
      <c r="BB158" s="4"/>
      <c r="BC158" s="4"/>
      <c r="BD158" s="4"/>
      <c r="BE158" s="4"/>
      <c r="BF158" s="4"/>
      <c r="BG158" s="4"/>
      <c r="BH158" s="4"/>
      <c r="BI158" s="4"/>
      <c r="BJ158" s="4"/>
      <c r="BK158" s="4"/>
      <c r="BL158" s="4"/>
      <c r="BM158" s="4"/>
      <c r="BN158" s="4"/>
      <c r="BO158" s="4"/>
      <c r="BP158" s="4"/>
      <c r="BQ158" s="4"/>
      <c r="BR158" s="4"/>
      <c r="BS158" s="4"/>
      <c r="BT158" s="4"/>
      <c r="BU158" s="4"/>
      <c r="BV158" s="4"/>
      <c r="BW158" s="4"/>
      <c r="BX158" s="4"/>
      <c r="BY158" s="4"/>
      <c r="BZ158" s="4"/>
      <c r="CA158" s="4"/>
      <c r="CB158" s="4"/>
      <c r="CC158" s="4"/>
      <c r="CD158" s="4"/>
      <c r="CE158" s="4"/>
      <c r="CF158" s="4"/>
      <c r="CG158" s="4"/>
      <c r="CH158" s="4"/>
      <c r="CI158" s="4"/>
      <c r="CJ158" s="4"/>
      <c r="CK158" s="4"/>
      <c r="CL158" s="4"/>
      <c r="CM158" s="4"/>
      <c r="CN158" s="4"/>
      <c r="CO158" s="4"/>
      <c r="CP158" s="4"/>
      <c r="CQ158" s="4"/>
      <c r="CR158" s="4"/>
      <c r="CS158" s="4"/>
      <c r="CT158" s="4"/>
      <c r="CU158" s="4"/>
      <c r="CV158" s="4"/>
      <c r="CW158" s="4"/>
      <c r="CX158" s="4"/>
      <c r="CY158" s="4"/>
      <c r="CZ158" s="4"/>
      <c r="DA158" s="4"/>
      <c r="DB158" s="4"/>
      <c r="DC158" s="4"/>
      <c r="DD158" s="4"/>
      <c r="DE158" s="4"/>
      <c r="DF158" s="4"/>
      <c r="DG158" s="4"/>
      <c r="DH158" s="4"/>
      <c r="DI158" s="4"/>
      <c r="DJ158" s="4"/>
      <c r="DK158" s="4"/>
      <c r="DL158" s="4"/>
      <c r="DM158" s="4"/>
      <c r="DN158" s="4"/>
      <c r="DO158" s="4"/>
      <c r="DP158" s="4"/>
      <c r="DQ158" s="4"/>
      <c r="DR158" s="4"/>
      <c r="DS158" s="4"/>
      <c r="DT158" s="4"/>
      <c r="DU158" s="4"/>
      <c r="DV158" s="4"/>
      <c r="DW158" s="4"/>
      <c r="DX158" s="4"/>
      <c r="DY158" s="4"/>
      <c r="DZ158" s="4"/>
      <c r="EA158" s="4"/>
      <c r="EB158" s="4"/>
      <c r="EC158" s="4"/>
      <c r="ED158" s="4"/>
      <c r="EE158" s="4"/>
      <c r="EF158" s="4"/>
      <c r="EG158" s="4"/>
      <c r="EH158" s="4"/>
      <c r="EI158" s="4"/>
      <c r="EJ158" s="4"/>
      <c r="EK158" s="4"/>
      <c r="EL158" s="4"/>
      <c r="EM158" s="4"/>
      <c r="EN158" s="4"/>
      <c r="EO158" s="4"/>
      <c r="EP158" s="4"/>
      <c r="EQ158" s="4"/>
      <c r="ER158" s="4"/>
      <c r="ES158" s="4"/>
    </row>
    <row r="159" spans="1:149" s="51" customFormat="1" ht="19.5" customHeight="1" x14ac:dyDescent="0.2">
      <c r="A159" s="89"/>
      <c r="B159" s="82"/>
      <c r="C159" s="58">
        <v>323</v>
      </c>
      <c r="D159" s="58" t="s">
        <v>125</v>
      </c>
      <c r="E159" s="58" t="s">
        <v>2</v>
      </c>
      <c r="F159" s="58" t="s">
        <v>58</v>
      </c>
      <c r="G159" s="58">
        <v>1</v>
      </c>
      <c r="H159" s="57">
        <v>52.384500000000003</v>
      </c>
      <c r="I159" s="58" t="s">
        <v>98</v>
      </c>
      <c r="J159" s="52" t="str">
        <f>CONCATENATE("INSERT INTO `medical_vacancies` (`id`, `keyOrganization`, `job`, `division`, `bet`, `measures`) VALUES (NULL, ","'",D159,"', '",E158,"', ","'",F158,"', ","'",G158,"', ","'",I158,"');")</f>
        <v>INSERT INTO `medical_vacancies` (`id`, `keyOrganization`, `job`, `division`, `bet`, `measures`) VALUES (NULL, 'lebedyan-crb', 'врач-физиотерапевт', 'поликлиника', '1', 'предоставляется жилье (квартира), ежемесячная денежная компенсация за наем (поднаем) жилых помещений, ежемесячная денежная компенсация по оплате ЖКХ');</v>
      </c>
      <c r="K159" s="53" t="s">
        <v>149</v>
      </c>
      <c r="L159" s="54" t="s">
        <v>150</v>
      </c>
      <c r="M159" s="52" t="str">
        <f t="shared" si="8"/>
        <v>&lt;div id='entry'&gt;&lt;/div&gt;
&lt;link rel='stylesheet' href='http://h90428dg.beget.tech/css/style_doctor.css'&gt;
&lt;script src='https://yastatic.net/s3/frontend/forms/_/embed.js'&gt;&lt;/script&gt;
&lt;script src='http://h90428dg.beget.tech/js/POST_Request.js'&gt;&lt;/script&gt;
&lt;script&gt;let data = display('lebedyan-crb');&lt;/script&gt;</v>
      </c>
      <c r="N159" s="4"/>
      <c r="O159" s="4"/>
      <c r="P159" s="4"/>
      <c r="Q159" s="4"/>
      <c r="R159" s="4"/>
      <c r="S159" s="4"/>
      <c r="T159" s="4"/>
      <c r="U159" s="4"/>
      <c r="V159" s="4"/>
      <c r="W159" s="4"/>
      <c r="X159" s="4"/>
      <c r="Y159" s="4"/>
      <c r="Z159" s="4"/>
      <c r="AA159" s="4"/>
      <c r="AB159" s="4"/>
      <c r="AC159" s="4"/>
      <c r="AD159" s="4"/>
      <c r="AE159" s="4"/>
      <c r="AF159" s="4"/>
      <c r="AG159" s="4"/>
      <c r="AH159" s="4"/>
      <c r="AI159" s="4"/>
      <c r="AJ159" s="4"/>
      <c r="AK159" s="4"/>
      <c r="AL159" s="4"/>
      <c r="AM159" s="4"/>
      <c r="AN159" s="4"/>
      <c r="AO159" s="4"/>
      <c r="AP159" s="4"/>
      <c r="AQ159" s="4"/>
      <c r="AR159" s="4"/>
      <c r="AS159" s="4"/>
      <c r="AT159" s="4"/>
      <c r="AU159" s="4"/>
      <c r="AV159" s="4"/>
      <c r="AW159" s="4"/>
      <c r="AX159" s="4"/>
      <c r="AY159" s="4"/>
      <c r="AZ159" s="4"/>
      <c r="BA159" s="4"/>
      <c r="BB159" s="4"/>
      <c r="BC159" s="4"/>
      <c r="BD159" s="4"/>
      <c r="BE159" s="4"/>
      <c r="BF159" s="4"/>
      <c r="BG159" s="4"/>
      <c r="BH159" s="4"/>
      <c r="BI159" s="4"/>
      <c r="BJ159" s="4"/>
      <c r="BK159" s="4"/>
      <c r="BL159" s="4"/>
      <c r="BM159" s="4"/>
      <c r="BN159" s="4"/>
      <c r="BO159" s="4"/>
      <c r="BP159" s="4"/>
      <c r="BQ159" s="4"/>
      <c r="BR159" s="4"/>
      <c r="BS159" s="4"/>
      <c r="BT159" s="4"/>
      <c r="BU159" s="4"/>
      <c r="BV159" s="4"/>
      <c r="BW159" s="4"/>
      <c r="BX159" s="4"/>
      <c r="BY159" s="4"/>
      <c r="BZ159" s="4"/>
      <c r="CA159" s="4"/>
      <c r="CB159" s="4"/>
      <c r="CC159" s="4"/>
      <c r="CD159" s="4"/>
      <c r="CE159" s="4"/>
      <c r="CF159" s="4"/>
      <c r="CG159" s="4"/>
      <c r="CH159" s="4"/>
      <c r="CI159" s="4"/>
      <c r="CJ159" s="4"/>
      <c r="CK159" s="4"/>
      <c r="CL159" s="4"/>
      <c r="CM159" s="4"/>
      <c r="CN159" s="4"/>
      <c r="CO159" s="4"/>
      <c r="CP159" s="4"/>
      <c r="CQ159" s="4"/>
      <c r="CR159" s="4"/>
      <c r="CS159" s="4"/>
      <c r="CT159" s="4"/>
      <c r="CU159" s="4"/>
      <c r="CV159" s="4"/>
      <c r="CW159" s="4"/>
      <c r="CX159" s="4"/>
      <c r="CY159" s="4"/>
      <c r="CZ159" s="4"/>
      <c r="DA159" s="4"/>
      <c r="DB159" s="4"/>
      <c r="DC159" s="4"/>
      <c r="DD159" s="4"/>
      <c r="DE159" s="4"/>
      <c r="DF159" s="4"/>
      <c r="DG159" s="4"/>
      <c r="DH159" s="4"/>
      <c r="DI159" s="4"/>
      <c r="DJ159" s="4"/>
      <c r="DK159" s="4"/>
      <c r="DL159" s="4"/>
      <c r="DM159" s="4"/>
      <c r="DN159" s="4"/>
      <c r="DO159" s="4"/>
      <c r="DP159" s="4"/>
      <c r="DQ159" s="4"/>
      <c r="DR159" s="4"/>
      <c r="DS159" s="4"/>
      <c r="DT159" s="4"/>
      <c r="DU159" s="4"/>
      <c r="DV159" s="4"/>
      <c r="DW159" s="4"/>
      <c r="DX159" s="4"/>
      <c r="DY159" s="4"/>
      <c r="DZ159" s="4"/>
      <c r="EA159" s="4"/>
      <c r="EB159" s="4"/>
      <c r="EC159" s="4"/>
      <c r="ED159" s="4"/>
      <c r="EE159" s="4"/>
      <c r="EF159" s="4"/>
      <c r="EG159" s="4"/>
      <c r="EH159" s="4"/>
      <c r="EI159" s="4"/>
      <c r="EJ159" s="4"/>
      <c r="EK159" s="4"/>
      <c r="EL159" s="4"/>
      <c r="EM159" s="4"/>
      <c r="EN159" s="4"/>
      <c r="EO159" s="4"/>
      <c r="EP159" s="4"/>
      <c r="EQ159" s="4"/>
      <c r="ER159" s="4"/>
      <c r="ES159" s="4"/>
    </row>
    <row r="160" spans="1:149" s="4" customFormat="1" ht="19.5" customHeight="1" x14ac:dyDescent="0.2">
      <c r="A160" s="77">
        <v>22</v>
      </c>
      <c r="B160" s="76" t="s">
        <v>284</v>
      </c>
      <c r="C160" s="58">
        <v>349</v>
      </c>
      <c r="D160" s="58" t="s">
        <v>126</v>
      </c>
      <c r="E160" s="61" t="s">
        <v>21</v>
      </c>
      <c r="F160" s="61" t="s">
        <v>295</v>
      </c>
      <c r="G160" s="58">
        <v>1</v>
      </c>
      <c r="H160" s="57">
        <v>66.77</v>
      </c>
      <c r="I160" s="58" t="s">
        <v>95</v>
      </c>
      <c r="J160" s="46" t="e">
        <f>CONCATENATE("INSERT INTO `medical_vacancies` (`id`, `keyOrganization`, `job`, `division`, `bet`, `measures`) VALUES (NULL, ","'",D160,"', '",#REF!,"', ","'",#REF!,"', ","'",#REF!,"', ","'",#REF!,"');")</f>
        <v>#REF!</v>
      </c>
      <c r="K160" s="43" t="s">
        <v>149</v>
      </c>
      <c r="L160" s="44" t="s">
        <v>150</v>
      </c>
      <c r="M160" s="46" t="str">
        <f t="shared" si="8"/>
        <v>&lt;div id='entry'&gt;&lt;/div&gt;
&lt;link rel='stylesheet' href='http://h90428dg.beget.tech/css/style_doctor.css'&gt;
&lt;script src='https://yastatic.net/s3/frontend/forms/_/embed.js'&gt;&lt;/script&gt;
&lt;script src='http://h90428dg.beget.tech/js/POST_Request.js'&gt;&lt;/script&gt;
&lt;script&gt;let data = display('lipetskaya-crb');&lt;/script&gt;</v>
      </c>
    </row>
    <row r="161" spans="1:50" s="4" customFormat="1" ht="19.5" customHeight="1" x14ac:dyDescent="0.2">
      <c r="A161" s="77"/>
      <c r="B161" s="76"/>
      <c r="C161" s="58">
        <v>350</v>
      </c>
      <c r="D161" s="58" t="s">
        <v>126</v>
      </c>
      <c r="E161" s="61" t="s">
        <v>1</v>
      </c>
      <c r="F161" s="61" t="s">
        <v>295</v>
      </c>
      <c r="G161" s="61">
        <v>1</v>
      </c>
      <c r="H161" s="57">
        <v>53.41</v>
      </c>
      <c r="I161" s="58" t="s">
        <v>95</v>
      </c>
      <c r="J161" s="46" t="e">
        <f>CONCATENATE("INSERT INTO `medical_vacancies` (`id`, `keyOrganization`, `job`, `division`, `bet`, `measures`) VALUES (NULL, ","'",D161,"', '",#REF!,"', ","'",#REF!,"', ","'",G160,"', ","'",I160,"');")</f>
        <v>#REF!</v>
      </c>
      <c r="K161" s="43" t="s">
        <v>149</v>
      </c>
      <c r="L161" s="44" t="s">
        <v>150</v>
      </c>
      <c r="M161" s="46" t="str">
        <f t="shared" si="8"/>
        <v>&lt;div id='entry'&gt;&lt;/div&gt;
&lt;link rel='stylesheet' href='http://h90428dg.beget.tech/css/style_doctor.css'&gt;
&lt;script src='https://yastatic.net/s3/frontend/forms/_/embed.js'&gt;&lt;/script&gt;
&lt;script src='http://h90428dg.beget.tech/js/POST_Request.js'&gt;&lt;/script&gt;
&lt;script&gt;let data = display('lipetskaya-crb');&lt;/script&gt;</v>
      </c>
    </row>
    <row r="162" spans="1:50" s="4" customFormat="1" ht="19.5" customHeight="1" x14ac:dyDescent="0.2">
      <c r="A162" s="77"/>
      <c r="B162" s="76"/>
      <c r="C162" s="58">
        <v>351</v>
      </c>
      <c r="D162" s="58" t="s">
        <v>126</v>
      </c>
      <c r="E162" s="61" t="s">
        <v>24</v>
      </c>
      <c r="F162" s="61" t="s">
        <v>352</v>
      </c>
      <c r="G162" s="61">
        <v>4</v>
      </c>
      <c r="H162" s="57">
        <v>85.17</v>
      </c>
      <c r="I162" s="58" t="s">
        <v>292</v>
      </c>
      <c r="J162" s="46" t="str">
        <f>CONCATENATE("INSERT INTO `medical_vacancies` (`id`, `keyOrganization`, `job`, `division`, `bet`, `measures`) VALUES (NULL, ","'",D162,"', '",E160,"', ","'",F160,"', ","'",G161,"', ","'",I161,"');")</f>
        <v>INSERT INTO `medical_vacancies` (`id`, `keyOrganization`, `job`, `division`, `bet`, `measures`) VALUES (NULL, 'lipetskaya-crb', 'врач-хирург', 'поликлиника №2', '1', 'ежемесячная денежная компенсация за наем (поднаем) жилых помещений, ежемесячная денежная компенсация по оплате ЖКХ');</v>
      </c>
      <c r="K162" s="43" t="s">
        <v>149</v>
      </c>
      <c r="L162" s="44" t="s">
        <v>150</v>
      </c>
      <c r="M162" s="46" t="str">
        <f t="shared" si="8"/>
        <v>&lt;div id='entry'&gt;&lt;/div&gt;
&lt;link rel='stylesheet' href='http://h90428dg.beget.tech/css/style_doctor.css'&gt;
&lt;script src='https://yastatic.net/s3/frontend/forms/_/embed.js'&gt;&lt;/script&gt;
&lt;script src='http://h90428dg.beget.tech/js/POST_Request.js'&gt;&lt;/script&gt;
&lt;script&gt;let data = display('lipetskaya-crb');&lt;/script&gt;</v>
      </c>
    </row>
    <row r="163" spans="1:50" s="4" customFormat="1" ht="19.5" customHeight="1" x14ac:dyDescent="0.2">
      <c r="A163" s="77"/>
      <c r="B163" s="76"/>
      <c r="C163" s="58">
        <v>352</v>
      </c>
      <c r="D163" s="58" t="s">
        <v>126</v>
      </c>
      <c r="E163" s="61" t="s">
        <v>24</v>
      </c>
      <c r="F163" s="61" t="s">
        <v>295</v>
      </c>
      <c r="G163" s="61">
        <v>1</v>
      </c>
      <c r="H163" s="57">
        <v>53.41</v>
      </c>
      <c r="I163" s="58" t="s">
        <v>292</v>
      </c>
      <c r="J163" s="46" t="str">
        <f>CONCATENATE("INSERT INTO `medical_vacancies` (`id`, `keyOrganization`, `job`, `division`, `bet`, `measures`) VALUES (NULL, ","'",D163,"', '",E161,"', ","'",F161,"', ","'",G162,"', ","'",I162,"');")</f>
        <v>INSERT INTO `medical_vacancies` (`id`, `keyOrganization`, `job`, `division`, `bet`, `measures`) VALUES (NULL, 'lipetskaya-crb', 'врач-эндокринолог', 'поликлиника №2', '4', 'предусмотрена социальная выплата на приобретение или строительство жилья, для докторов медицинских наук выплата 5 млн.руб., ежемесячная денежная компенсация за наем (поднаем) жилых помещений');</v>
      </c>
      <c r="K163" s="43" t="s">
        <v>149</v>
      </c>
      <c r="L163" s="44" t="s">
        <v>150</v>
      </c>
      <c r="M163" s="46" t="str">
        <f t="shared" si="8"/>
        <v>&lt;div id='entry'&gt;&lt;/div&gt;
&lt;link rel='stylesheet' href='http://h90428dg.beget.tech/css/style_doctor.css'&gt;
&lt;script src='https://yastatic.net/s3/frontend/forms/_/embed.js'&gt;&lt;/script&gt;
&lt;script src='http://h90428dg.beget.tech/js/POST_Request.js'&gt;&lt;/script&gt;
&lt;script&gt;let data = display('lipetskaya-crb');&lt;/script&gt;</v>
      </c>
    </row>
    <row r="164" spans="1:50" s="4" customFormat="1" ht="19.5" customHeight="1" x14ac:dyDescent="0.2">
      <c r="A164" s="77"/>
      <c r="B164" s="76"/>
      <c r="C164" s="58">
        <v>353</v>
      </c>
      <c r="D164" s="58" t="s">
        <v>126</v>
      </c>
      <c r="E164" s="61" t="s">
        <v>13</v>
      </c>
      <c r="F164" s="61" t="s">
        <v>295</v>
      </c>
      <c r="G164" s="61">
        <v>3</v>
      </c>
      <c r="H164" s="57">
        <v>68.13</v>
      </c>
      <c r="I164" s="58" t="s">
        <v>292</v>
      </c>
      <c r="J164" s="46" t="e">
        <f>CONCATENATE("INSERT INTO `medical_vacancies` (`id`, `keyOrganization`, `job`, `division`, `bet`, `measures`) VALUES (NULL, ","'",D164,"', '",E162,"', ","'",F162,"', ","'",G163,"', ","'",#REF!,"');")</f>
        <v>#REF!</v>
      </c>
      <c r="K164" s="43" t="s">
        <v>149</v>
      </c>
      <c r="L164" s="44" t="s">
        <v>150</v>
      </c>
      <c r="M164" s="46" t="str">
        <f t="shared" si="8"/>
        <v>&lt;div id='entry'&gt;&lt;/div&gt;
&lt;link rel='stylesheet' href='http://h90428dg.beget.tech/css/style_doctor.css'&gt;
&lt;script src='https://yastatic.net/s3/frontend/forms/_/embed.js'&gt;&lt;/script&gt;
&lt;script src='http://h90428dg.beget.tech/js/POST_Request.js'&gt;&lt;/script&gt;
&lt;script&gt;let data = display('lipetskaya-crb');&lt;/script&gt;</v>
      </c>
    </row>
    <row r="165" spans="1:50" s="4" customFormat="1" ht="19.5" customHeight="1" x14ac:dyDescent="0.2">
      <c r="A165" s="77"/>
      <c r="B165" s="76"/>
      <c r="C165" s="58">
        <v>354</v>
      </c>
      <c r="D165" s="58" t="s">
        <v>126</v>
      </c>
      <c r="E165" s="61" t="s">
        <v>13</v>
      </c>
      <c r="F165" s="61" t="s">
        <v>350</v>
      </c>
      <c r="G165" s="61">
        <v>1</v>
      </c>
      <c r="H165" s="57">
        <v>53.41</v>
      </c>
      <c r="I165" s="58" t="s">
        <v>292</v>
      </c>
      <c r="J165" s="46" t="str">
        <f>CONCATENATE("INSERT INTO `medical_vacancies` (`id`, `keyOrganization`, `job`, `division`, `bet`, `measures`) VALUES (NULL, ","'",D165,"', '",E163,"', ","'",F163,"', ","'",G164,"', ","'",I164,"');")</f>
        <v>INSERT INTO `medical_vacancies` (`id`, `keyOrganization`, `job`, `division`, `bet`, `measures`) VALUES (NULL, 'lipetskaya-crb', 'врач общей практики (семейный врач)', 'поликлиника №2', '3', 'предусмотрена социальная выплата на приобретение или строительство жилья, для докторов медицинских наук выплата 5 млн.руб., ежемесячная денежная компенсация за наем (поднаем) жилых помещений');</v>
      </c>
      <c r="K165" s="43" t="s">
        <v>149</v>
      </c>
      <c r="L165" s="44" t="s">
        <v>150</v>
      </c>
      <c r="M165" s="46" t="str">
        <f t="shared" si="8"/>
        <v>&lt;div id='entry'&gt;&lt;/div&gt;
&lt;link rel='stylesheet' href='http://h90428dg.beget.tech/css/style_doctor.css'&gt;
&lt;script src='https://yastatic.net/s3/frontend/forms/_/embed.js'&gt;&lt;/script&gt;
&lt;script src='http://h90428dg.beget.tech/js/POST_Request.js'&gt;&lt;/script&gt;
&lt;script&gt;let data = display('lipetskaya-crb');&lt;/script&gt;</v>
      </c>
    </row>
    <row r="166" spans="1:50" s="4" customFormat="1" ht="19.5" customHeight="1" x14ac:dyDescent="0.2">
      <c r="A166" s="77"/>
      <c r="B166" s="76"/>
      <c r="C166" s="58"/>
      <c r="D166" s="58"/>
      <c r="E166" s="61" t="s">
        <v>10</v>
      </c>
      <c r="F166" s="61" t="s">
        <v>58</v>
      </c>
      <c r="G166" s="61">
        <v>3</v>
      </c>
      <c r="H166" s="57">
        <v>68.13</v>
      </c>
      <c r="I166" s="58" t="s">
        <v>292</v>
      </c>
      <c r="J166" s="46"/>
      <c r="K166" s="43"/>
      <c r="L166" s="44"/>
      <c r="M166" s="46"/>
    </row>
    <row r="167" spans="1:50" s="4" customFormat="1" ht="19.5" customHeight="1" x14ac:dyDescent="0.2">
      <c r="A167" s="77"/>
      <c r="B167" s="76"/>
      <c r="C167" s="58">
        <v>355</v>
      </c>
      <c r="D167" s="58" t="s">
        <v>126</v>
      </c>
      <c r="E167" s="61" t="s">
        <v>60</v>
      </c>
      <c r="F167" s="61" t="s">
        <v>58</v>
      </c>
      <c r="G167" s="61">
        <v>1</v>
      </c>
      <c r="H167" s="57">
        <v>66.77</v>
      </c>
      <c r="I167" s="59" t="s">
        <v>95</v>
      </c>
      <c r="J167" s="46" t="str">
        <f>CONCATENATE("INSERT INTO `medical_vacancies` (`id`, `keyOrganization`, `job`, `division`, `bet`, `measures`) VALUES (NULL, ","'",D167,"', '",E165,"', ","'",F165,"', ","'",G166,"', ","'",I166,"');")</f>
        <v>INSERT INTO `medical_vacancies` (`id`, `keyOrganization`, `job`, `division`, `bet`, `measures`) VALUES (NULL, 'lipetskaya-crb', 'врач-терапевт участковый', 'ООВП(СМ) с.Ситовка', '3', 'предусмотрена социальная выплата на приобретение или строительство жилья, для докторов медицинских наук выплата 5 млн.руб., ежемесячная денежная компенсация за наем (поднаем) жилых помещений');</v>
      </c>
      <c r="K167" s="43" t="s">
        <v>149</v>
      </c>
      <c r="L167" s="44" t="s">
        <v>150</v>
      </c>
      <c r="M167" s="46" t="str">
        <f t="shared" si="8"/>
        <v>&lt;div id='entry'&gt;&lt;/div&gt;
&lt;link rel='stylesheet' href='http://h90428dg.beget.tech/css/style_doctor.css'&gt;
&lt;script src='https://yastatic.net/s3/frontend/forms/_/embed.js'&gt;&lt;/script&gt;
&lt;script src='http://h90428dg.beget.tech/js/POST_Request.js'&gt;&lt;/script&gt;
&lt;script&gt;let data = display('lipetskaya-crb');&lt;/script&gt;</v>
      </c>
    </row>
    <row r="168" spans="1:50" s="4" customFormat="1" ht="19.5" customHeight="1" x14ac:dyDescent="0.2">
      <c r="A168" s="77"/>
      <c r="B168" s="76"/>
      <c r="C168" s="58">
        <v>356</v>
      </c>
      <c r="D168" s="58" t="s">
        <v>126</v>
      </c>
      <c r="E168" s="61" t="s">
        <v>4</v>
      </c>
      <c r="F168" s="61" t="s">
        <v>307</v>
      </c>
      <c r="G168" s="61">
        <v>1</v>
      </c>
      <c r="H168" s="57">
        <v>53.41</v>
      </c>
      <c r="I168" s="59" t="s">
        <v>95</v>
      </c>
      <c r="J168" s="46" t="e">
        <f>CONCATENATE("INSERT INTO `medical_vacancies` (`id`, `keyOrganization`, `job`, `division`, `bet`, `measures`) VALUES (NULL, ","'",D168,"', '",E166,"', ","'",F166,"', ","'",#REF!,"', ","'",I167,"');")</f>
        <v>#REF!</v>
      </c>
      <c r="K168" s="43" t="s">
        <v>149</v>
      </c>
      <c r="L168" s="44" t="s">
        <v>150</v>
      </c>
      <c r="M168" s="46" t="str">
        <f t="shared" si="8"/>
        <v>&lt;div id='entry'&gt;&lt;/div&gt;
&lt;link rel='stylesheet' href='http://h90428dg.beget.tech/css/style_doctor.css'&gt;
&lt;script src='https://yastatic.net/s3/frontend/forms/_/embed.js'&gt;&lt;/script&gt;
&lt;script src='http://h90428dg.beget.tech/js/POST_Request.js'&gt;&lt;/script&gt;
&lt;script&gt;let data = display('lipetskaya-crb');&lt;/script&gt;</v>
      </c>
    </row>
    <row r="169" spans="1:50" s="4" customFormat="1" ht="19.5" customHeight="1" x14ac:dyDescent="0.2">
      <c r="A169" s="77"/>
      <c r="B169" s="76"/>
      <c r="C169" s="58"/>
      <c r="D169" s="58"/>
      <c r="E169" s="61" t="s">
        <v>14</v>
      </c>
      <c r="F169" s="61" t="s">
        <v>351</v>
      </c>
      <c r="G169" s="61">
        <v>1</v>
      </c>
      <c r="H169" s="57">
        <v>53.41</v>
      </c>
      <c r="I169" s="58" t="s">
        <v>292</v>
      </c>
      <c r="J169" s="46"/>
      <c r="K169" s="43"/>
      <c r="L169" s="44"/>
      <c r="M169" s="46"/>
    </row>
    <row r="170" spans="1:50" s="4" customFormat="1" ht="19.5" customHeight="1" x14ac:dyDescent="0.2">
      <c r="A170" s="77"/>
      <c r="B170" s="76"/>
      <c r="C170" s="58">
        <v>357</v>
      </c>
      <c r="D170" s="58" t="s">
        <v>126</v>
      </c>
      <c r="E170" s="61" t="s">
        <v>43</v>
      </c>
      <c r="F170" s="61" t="s">
        <v>295</v>
      </c>
      <c r="G170" s="61">
        <v>1</v>
      </c>
      <c r="H170" s="57">
        <v>63.4</v>
      </c>
      <c r="I170" s="58" t="s">
        <v>95</v>
      </c>
      <c r="J170" s="46" t="e">
        <f>CONCATENATE("INSERT INTO `medical_vacancies` (`id`, `keyOrganization`, `job`, `division`, `bet`, `measures`) VALUES (NULL, ","'",D170,"', '",E167,"', ","'",F167,"', ","'",G168,"', ","'",#REF!,"');")</f>
        <v>#REF!</v>
      </c>
      <c r="K170" s="43" t="s">
        <v>149</v>
      </c>
      <c r="L170" s="44" t="s">
        <v>150</v>
      </c>
      <c r="M170" s="46" t="str">
        <f t="shared" si="8"/>
        <v>&lt;div id='entry'&gt;&lt;/div&gt;
&lt;link rel='stylesheet' href='http://h90428dg.beget.tech/css/style_doctor.css'&gt;
&lt;script src='https://yastatic.net/s3/frontend/forms/_/embed.js'&gt;&lt;/script&gt;
&lt;script src='http://h90428dg.beget.tech/js/POST_Request.js'&gt;&lt;/script&gt;
&lt;script&gt;let data = display('lipetskaya-crb');&lt;/script&gt;</v>
      </c>
    </row>
    <row r="171" spans="1:50" s="4" customFormat="1" ht="19.5" customHeight="1" x14ac:dyDescent="0.2">
      <c r="A171" s="77"/>
      <c r="B171" s="76"/>
      <c r="C171" s="58">
        <v>358</v>
      </c>
      <c r="D171" s="58" t="s">
        <v>126</v>
      </c>
      <c r="E171" s="61" t="s">
        <v>338</v>
      </c>
      <c r="F171" s="61" t="s">
        <v>58</v>
      </c>
      <c r="G171" s="61">
        <v>1</v>
      </c>
      <c r="H171" s="57"/>
      <c r="I171" s="58" t="s">
        <v>292</v>
      </c>
      <c r="J171" s="46" t="e">
        <f>CONCATENATE("INSERT INTO `medical_vacancies` (`id`, `keyOrganization`, `job`, `division`, `bet`, `measures`) VALUES (NULL, ","'",D171,"', '",E168,"', ","'",F168,"', ","'",G169,"', ","'",#REF!,"');")</f>
        <v>#REF!</v>
      </c>
      <c r="K171" s="43" t="s">
        <v>149</v>
      </c>
      <c r="L171" s="44" t="s">
        <v>150</v>
      </c>
      <c r="M171" s="46" t="str">
        <f t="shared" si="8"/>
        <v>&lt;div id='entry'&gt;&lt;/div&gt;
&lt;link rel='stylesheet' href='http://h90428dg.beget.tech/css/style_doctor.css'&gt;
&lt;script src='https://yastatic.net/s3/frontend/forms/_/embed.js'&gt;&lt;/script&gt;
&lt;script src='http://h90428dg.beget.tech/js/POST_Request.js'&gt;&lt;/script&gt;
&lt;script&gt;let data = display('lipetskaya-crb');&lt;/script&gt;</v>
      </c>
    </row>
    <row r="172" spans="1:50" s="51" customFormat="1" ht="19.5" customHeight="1" x14ac:dyDescent="0.2">
      <c r="A172" s="76">
        <v>23</v>
      </c>
      <c r="B172" s="83" t="s">
        <v>280</v>
      </c>
      <c r="C172" s="59">
        <v>365</v>
      </c>
      <c r="D172" s="59" t="s">
        <v>127</v>
      </c>
      <c r="E172" s="58" t="s">
        <v>24</v>
      </c>
      <c r="F172" s="58" t="s">
        <v>58</v>
      </c>
      <c r="G172" s="58">
        <v>2</v>
      </c>
      <c r="H172" s="71">
        <v>51.88</v>
      </c>
      <c r="I172" s="59" t="s">
        <v>292</v>
      </c>
      <c r="J172" s="52" t="e">
        <f>CONCATENATE("INSERT INTO `medical_vacancies` (`id`, `keyOrganization`, `job`, `division`, `bet`, `measures`) VALUES (NULL, ","'",D172,"', '",#REF!,"', ","'",#REF!,"', ","'",G182,"', ","'",#REF!,"');")</f>
        <v>#REF!</v>
      </c>
      <c r="K172" s="53" t="s">
        <v>149</v>
      </c>
      <c r="L172" s="54" t="s">
        <v>150</v>
      </c>
      <c r="M172" s="52" t="str">
        <f t="shared" si="8"/>
        <v>&lt;div id='entry'&gt;&lt;/div&gt;
&lt;link rel='stylesheet' href='http://h90428dg.beget.tech/css/style_doctor.css'&gt;
&lt;script src='https://yastatic.net/s3/frontend/forms/_/embed.js'&gt;&lt;/script&gt;
&lt;script src='http://h90428dg.beget.tech/js/POST_Request.js'&gt;&lt;/script&gt;
&lt;script&gt;let data = display('stanovlanskaya-crb');&lt;/script&gt;</v>
      </c>
      <c r="N172" s="4"/>
      <c r="O172" s="4"/>
      <c r="P172" s="4"/>
      <c r="Q172" s="4"/>
      <c r="R172" s="4"/>
      <c r="S172" s="4"/>
      <c r="T172" s="4"/>
      <c r="U172" s="4"/>
      <c r="V172" s="4"/>
      <c r="W172" s="4"/>
      <c r="X172" s="4"/>
      <c r="Y172" s="4"/>
      <c r="Z172" s="4"/>
      <c r="AA172" s="4"/>
      <c r="AB172" s="4"/>
      <c r="AC172" s="4"/>
      <c r="AD172" s="4"/>
      <c r="AE172" s="4"/>
      <c r="AF172" s="4"/>
      <c r="AG172" s="4"/>
      <c r="AH172" s="4"/>
      <c r="AI172" s="4"/>
      <c r="AJ172" s="4"/>
      <c r="AK172" s="4"/>
      <c r="AL172" s="4"/>
      <c r="AM172" s="4"/>
      <c r="AN172" s="4"/>
      <c r="AO172" s="4"/>
      <c r="AP172" s="4"/>
      <c r="AQ172" s="4"/>
      <c r="AR172" s="4"/>
      <c r="AS172" s="4"/>
      <c r="AT172" s="4"/>
      <c r="AU172" s="4"/>
      <c r="AV172" s="4"/>
      <c r="AW172" s="4"/>
      <c r="AX172" s="4"/>
    </row>
    <row r="173" spans="1:50" s="51" customFormat="1" ht="19.5" customHeight="1" x14ac:dyDescent="0.2">
      <c r="A173" s="76"/>
      <c r="B173" s="83"/>
      <c r="C173" s="59"/>
      <c r="D173" s="59"/>
      <c r="E173" s="58" t="s">
        <v>13</v>
      </c>
      <c r="F173" s="58" t="s">
        <v>58</v>
      </c>
      <c r="G173" s="58">
        <v>1</v>
      </c>
      <c r="H173" s="71"/>
      <c r="I173" s="59" t="s">
        <v>292</v>
      </c>
      <c r="J173" s="52"/>
      <c r="K173" s="53"/>
      <c r="L173" s="54"/>
      <c r="M173" s="52"/>
      <c r="N173" s="4"/>
      <c r="O173" s="4"/>
      <c r="P173" s="4"/>
      <c r="Q173" s="4"/>
      <c r="R173" s="4"/>
      <c r="S173" s="4"/>
      <c r="T173" s="4"/>
      <c r="U173" s="4"/>
      <c r="V173" s="4"/>
      <c r="W173" s="4"/>
      <c r="X173" s="4"/>
      <c r="Y173" s="4"/>
      <c r="Z173" s="4"/>
      <c r="AA173" s="4"/>
      <c r="AB173" s="4"/>
      <c r="AC173" s="4"/>
      <c r="AD173" s="4"/>
      <c r="AE173" s="4"/>
      <c r="AF173" s="4"/>
      <c r="AG173" s="4"/>
      <c r="AH173" s="4"/>
      <c r="AI173" s="4"/>
      <c r="AJ173" s="4"/>
      <c r="AK173" s="4"/>
      <c r="AL173" s="4"/>
      <c r="AM173" s="4"/>
      <c r="AN173" s="4"/>
      <c r="AO173" s="4"/>
      <c r="AP173" s="4"/>
      <c r="AQ173" s="4"/>
      <c r="AR173" s="4"/>
      <c r="AS173" s="4"/>
      <c r="AT173" s="4"/>
      <c r="AU173" s="4"/>
      <c r="AV173" s="4"/>
      <c r="AW173" s="4"/>
      <c r="AX173" s="4"/>
    </row>
    <row r="174" spans="1:50" s="51" customFormat="1" ht="19.5" customHeight="1" x14ac:dyDescent="0.2">
      <c r="A174" s="76"/>
      <c r="B174" s="83"/>
      <c r="C174" s="59">
        <v>366</v>
      </c>
      <c r="D174" s="59" t="s">
        <v>127</v>
      </c>
      <c r="E174" s="58" t="s">
        <v>18</v>
      </c>
      <c r="F174" s="58" t="s">
        <v>58</v>
      </c>
      <c r="G174" s="58">
        <v>1</v>
      </c>
      <c r="H174" s="71">
        <v>56.79</v>
      </c>
      <c r="I174" s="59" t="s">
        <v>292</v>
      </c>
      <c r="J174" s="52" t="str">
        <f>CONCATENATE("INSERT INTO `medical_vacancies` (`id`, `keyOrganization`, `job`, `division`, `bet`, `measures`) VALUES (NULL, ","'",D174,"', '",E182,"', ","'",F182,"', ","'",G180,"', ","'",I172,"');")</f>
        <v>INSERT INTO `medical_vacancies` (`id`, `keyOrganization`, `job`, `division`, `bet`, `measures`) VALUES (NULL, 'stanovlanskaya-crb', 'врач общей практики (семейный врач)', 'амбулатория с. Большая Поляна', '2', 'предусмотрена социальная выплата на приобретение или строительство жилья, для докторов медицинских наук выплата 5 млн.руб., ежемесячная денежная компенсация за наем (поднаем) жилых помещений');</v>
      </c>
      <c r="K174" s="53" t="s">
        <v>149</v>
      </c>
      <c r="L174" s="54" t="s">
        <v>150</v>
      </c>
      <c r="M174" s="52" t="str">
        <f t="shared" si="8"/>
        <v>&lt;div id='entry'&gt;&lt;/div&gt;
&lt;link rel='stylesheet' href='http://h90428dg.beget.tech/css/style_doctor.css'&gt;
&lt;script src='https://yastatic.net/s3/frontend/forms/_/embed.js'&gt;&lt;/script&gt;
&lt;script src='http://h90428dg.beget.tech/js/POST_Request.js'&gt;&lt;/script&gt;
&lt;script&gt;let data = display('stanovlanskaya-crb');&lt;/script&gt;</v>
      </c>
      <c r="N174" s="4"/>
      <c r="O174" s="4"/>
      <c r="P174" s="4"/>
      <c r="Q174" s="4"/>
      <c r="R174" s="4"/>
      <c r="S174" s="4"/>
      <c r="T174" s="4"/>
      <c r="U174" s="4"/>
      <c r="V174" s="4"/>
      <c r="W174" s="4"/>
      <c r="X174" s="4"/>
      <c r="Y174" s="4"/>
      <c r="Z174" s="4"/>
      <c r="AA174" s="4"/>
      <c r="AB174" s="4"/>
      <c r="AC174" s="4"/>
      <c r="AD174" s="4"/>
      <c r="AE174" s="4"/>
      <c r="AF174" s="4"/>
      <c r="AG174" s="4"/>
      <c r="AH174" s="4"/>
      <c r="AI174" s="4"/>
      <c r="AJ174" s="4"/>
      <c r="AK174" s="4"/>
      <c r="AL174" s="4"/>
      <c r="AM174" s="4"/>
      <c r="AN174" s="4"/>
      <c r="AO174" s="4"/>
      <c r="AP174" s="4"/>
      <c r="AQ174" s="4"/>
      <c r="AR174" s="4"/>
      <c r="AS174" s="4"/>
      <c r="AT174" s="4"/>
      <c r="AU174" s="4"/>
      <c r="AV174" s="4"/>
      <c r="AW174" s="4"/>
      <c r="AX174" s="4"/>
    </row>
    <row r="175" spans="1:50" s="51" customFormat="1" ht="19.5" customHeight="1" x14ac:dyDescent="0.2">
      <c r="A175" s="76"/>
      <c r="B175" s="83"/>
      <c r="C175" s="59">
        <v>367</v>
      </c>
      <c r="D175" s="59" t="s">
        <v>127</v>
      </c>
      <c r="E175" s="58" t="s">
        <v>11</v>
      </c>
      <c r="F175" s="58" t="s">
        <v>58</v>
      </c>
      <c r="G175" s="58">
        <v>1</v>
      </c>
      <c r="H175" s="71">
        <v>63.19</v>
      </c>
      <c r="I175" s="59" t="s">
        <v>292</v>
      </c>
      <c r="J175" s="52" t="str">
        <f>CONCATENATE("INSERT INTO `medical_vacancies` (`id`, `keyOrganization`, `job`, `division`, `bet`, `measures`) VALUES (NULL, ","'",D175,"', '",E180,"', ","'",F180,"', ","'",G184,"', ","'",I174,"');")</f>
        <v>INSERT INTO `medical_vacancies` (`id`, `keyOrganization`, `job`, `division`, `bet`, `measures`) VALUES (NULL, 'stanovlanskaya-crb', 'врач-анестезиолог-реаниматолог', 'стационар', '1', 'предусмотрена социальная выплата на приобретение или строительство жилья, для докторов медицинских наук выплата 5 млн.руб., ежемесячная денежная компенсация за наем (поднаем) жилых помещений');</v>
      </c>
      <c r="K175" s="53" t="s">
        <v>149</v>
      </c>
      <c r="L175" s="54" t="s">
        <v>150</v>
      </c>
      <c r="M175" s="52" t="str">
        <f t="shared" si="8"/>
        <v>&lt;div id='entry'&gt;&lt;/div&gt;
&lt;link rel='stylesheet' href='http://h90428dg.beget.tech/css/style_doctor.css'&gt;
&lt;script src='https://yastatic.net/s3/frontend/forms/_/embed.js'&gt;&lt;/script&gt;
&lt;script src='http://h90428dg.beget.tech/js/POST_Request.js'&gt;&lt;/script&gt;
&lt;script&gt;let data = display('stanovlanskaya-crb');&lt;/script&gt;</v>
      </c>
      <c r="N175" s="4"/>
      <c r="O175" s="4"/>
      <c r="P175" s="4"/>
      <c r="Q175" s="4"/>
      <c r="R175" s="4"/>
      <c r="S175" s="4"/>
      <c r="T175" s="4"/>
      <c r="U175" s="4"/>
      <c r="V175" s="4"/>
      <c r="W175" s="4"/>
      <c r="X175" s="4"/>
      <c r="Y175" s="4"/>
      <c r="Z175" s="4"/>
      <c r="AA175" s="4"/>
      <c r="AB175" s="4"/>
      <c r="AC175" s="4"/>
      <c r="AD175" s="4"/>
      <c r="AE175" s="4"/>
      <c r="AF175" s="4"/>
      <c r="AG175" s="4"/>
      <c r="AH175" s="4"/>
      <c r="AI175" s="4"/>
      <c r="AJ175" s="4"/>
      <c r="AK175" s="4"/>
      <c r="AL175" s="4"/>
      <c r="AM175" s="4"/>
      <c r="AN175" s="4"/>
      <c r="AO175" s="4"/>
      <c r="AP175" s="4"/>
      <c r="AQ175" s="4"/>
      <c r="AR175" s="4"/>
      <c r="AS175" s="4"/>
      <c r="AT175" s="4"/>
      <c r="AU175" s="4"/>
      <c r="AV175" s="4"/>
      <c r="AW175" s="4"/>
      <c r="AX175" s="4"/>
    </row>
    <row r="176" spans="1:50" s="51" customFormat="1" ht="19.5" customHeight="1" x14ac:dyDescent="0.2">
      <c r="A176" s="76"/>
      <c r="B176" s="83"/>
      <c r="C176" s="59"/>
      <c r="D176" s="59"/>
      <c r="E176" s="58" t="s">
        <v>340</v>
      </c>
      <c r="F176" s="58" t="s">
        <v>59</v>
      </c>
      <c r="G176" s="58">
        <v>1</v>
      </c>
      <c r="H176" s="71"/>
      <c r="I176" s="59" t="s">
        <v>100</v>
      </c>
      <c r="J176" s="52"/>
      <c r="K176" s="53"/>
      <c r="L176" s="54"/>
      <c r="M176" s="52"/>
      <c r="N176" s="4"/>
      <c r="O176" s="4"/>
      <c r="P176" s="4"/>
      <c r="Q176" s="4"/>
      <c r="R176" s="4"/>
      <c r="S176" s="4"/>
      <c r="T176" s="4"/>
      <c r="U176" s="4"/>
      <c r="V176" s="4"/>
      <c r="W176" s="4"/>
      <c r="X176" s="4"/>
      <c r="Y176" s="4"/>
      <c r="Z176" s="4"/>
      <c r="AA176" s="4"/>
      <c r="AB176" s="4"/>
      <c r="AC176" s="4"/>
      <c r="AD176" s="4"/>
      <c r="AE176" s="4"/>
      <c r="AF176" s="4"/>
      <c r="AG176" s="4"/>
      <c r="AH176" s="4"/>
      <c r="AI176" s="4"/>
      <c r="AJ176" s="4"/>
      <c r="AK176" s="4"/>
      <c r="AL176" s="4"/>
      <c r="AM176" s="4"/>
      <c r="AN176" s="4"/>
      <c r="AO176" s="4"/>
      <c r="AP176" s="4"/>
      <c r="AQ176" s="4"/>
      <c r="AR176" s="4"/>
      <c r="AS176" s="4"/>
      <c r="AT176" s="4"/>
      <c r="AU176" s="4"/>
      <c r="AV176" s="4"/>
      <c r="AW176" s="4"/>
      <c r="AX176" s="4"/>
    </row>
    <row r="177" spans="1:50" s="51" customFormat="1" ht="19.5" customHeight="1" x14ac:dyDescent="0.2">
      <c r="A177" s="76"/>
      <c r="B177" s="83"/>
      <c r="C177" s="59">
        <v>370</v>
      </c>
      <c r="D177" s="59" t="s">
        <v>127</v>
      </c>
      <c r="E177" s="58" t="s">
        <v>31</v>
      </c>
      <c r="F177" s="58" t="s">
        <v>58</v>
      </c>
      <c r="G177" s="58">
        <v>1</v>
      </c>
      <c r="H177" s="71">
        <v>53.8</v>
      </c>
      <c r="I177" s="59" t="s">
        <v>292</v>
      </c>
      <c r="J177" s="52" t="str">
        <f>CONCATENATE("INSERT INTO `medical_vacancies` (`id`, `keyOrganization`, `job`, `division`, `bet`, `measures`) VALUES (NULL, ","'",D177,"', '",E185,"', ","'",F185,"', ","'",G187,"', ","'",I175,"');")</f>
        <v>INSERT INTO `medical_vacancies` (`id`, `keyOrganization`, `job`, `division`, `bet`, `measures`) VALUES (NULL, 'stanovlanskaya-crb', 'врач-травматолог-ортопед', 'поликлиника', '1', 'предусмотрена социальная выплата на приобретение или строительство жилья, для докторов медицинских наук выплата 5 млн.руб., ежемесячная денежная компенсация за наем (поднаем) жилых помещений');</v>
      </c>
      <c r="K177" s="53" t="s">
        <v>149</v>
      </c>
      <c r="L177" s="54" t="s">
        <v>150</v>
      </c>
      <c r="M177" s="52" t="str">
        <f t="shared" si="8"/>
        <v>&lt;div id='entry'&gt;&lt;/div&gt;
&lt;link rel='stylesheet' href='http://h90428dg.beget.tech/css/style_doctor.css'&gt;
&lt;script src='https://yastatic.net/s3/frontend/forms/_/embed.js'&gt;&lt;/script&gt;
&lt;script src='http://h90428dg.beget.tech/js/POST_Request.js'&gt;&lt;/script&gt;
&lt;script&gt;let data = display('stanovlanskaya-crb');&lt;/script&gt;</v>
      </c>
      <c r="N177" s="4"/>
      <c r="O177" s="4"/>
      <c r="P177" s="4"/>
      <c r="Q177" s="4"/>
      <c r="R177" s="4"/>
      <c r="S177" s="4"/>
      <c r="T177" s="4"/>
      <c r="U177" s="4"/>
      <c r="V177" s="4"/>
      <c r="W177" s="4"/>
      <c r="X177" s="4"/>
      <c r="Y177" s="4"/>
      <c r="Z177" s="4"/>
      <c r="AA177" s="4"/>
      <c r="AB177" s="4"/>
      <c r="AC177" s="4"/>
      <c r="AD177" s="4"/>
      <c r="AE177" s="4"/>
      <c r="AF177" s="4"/>
      <c r="AG177" s="4"/>
      <c r="AH177" s="4"/>
      <c r="AI177" s="4"/>
      <c r="AJ177" s="4"/>
      <c r="AK177" s="4"/>
      <c r="AL177" s="4"/>
      <c r="AM177" s="4"/>
      <c r="AN177" s="4"/>
      <c r="AO177" s="4"/>
      <c r="AP177" s="4"/>
      <c r="AQ177" s="4"/>
      <c r="AR177" s="4"/>
      <c r="AS177" s="4"/>
      <c r="AT177" s="4"/>
      <c r="AU177" s="4"/>
      <c r="AV177" s="4"/>
      <c r="AW177" s="4"/>
      <c r="AX177" s="4"/>
    </row>
    <row r="178" spans="1:50" s="51" customFormat="1" ht="21" customHeight="1" x14ac:dyDescent="0.2">
      <c r="A178" s="76"/>
      <c r="B178" s="83"/>
      <c r="C178" s="59"/>
      <c r="D178" s="59"/>
      <c r="E178" s="58" t="s">
        <v>1</v>
      </c>
      <c r="F178" s="58" t="s">
        <v>58</v>
      </c>
      <c r="G178" s="58">
        <v>1</v>
      </c>
      <c r="H178" s="71">
        <v>53.8</v>
      </c>
      <c r="I178" s="59" t="s">
        <v>292</v>
      </c>
      <c r="J178" s="52"/>
      <c r="K178" s="53"/>
      <c r="L178" s="54"/>
      <c r="M178" s="52"/>
      <c r="N178" s="4"/>
      <c r="O178" s="4"/>
      <c r="P178" s="4"/>
      <c r="Q178" s="4"/>
      <c r="R178" s="4"/>
      <c r="S178" s="4"/>
      <c r="T178" s="4"/>
      <c r="U178" s="4"/>
      <c r="V178" s="4"/>
      <c r="W178" s="4"/>
      <c r="X178" s="4"/>
      <c r="Y178" s="4"/>
      <c r="Z178" s="4"/>
      <c r="AA178" s="4"/>
      <c r="AB178" s="4"/>
      <c r="AC178" s="4"/>
      <c r="AD178" s="4"/>
      <c r="AE178" s="4"/>
      <c r="AF178" s="4"/>
      <c r="AG178" s="4"/>
      <c r="AH178" s="4"/>
      <c r="AI178" s="4"/>
      <c r="AJ178" s="4"/>
      <c r="AK178" s="4"/>
      <c r="AL178" s="4"/>
      <c r="AM178" s="4"/>
      <c r="AN178" s="4"/>
      <c r="AO178" s="4"/>
      <c r="AP178" s="4"/>
      <c r="AQ178" s="4"/>
      <c r="AR178" s="4"/>
      <c r="AS178" s="4"/>
      <c r="AT178" s="4"/>
      <c r="AU178" s="4"/>
      <c r="AV178" s="4"/>
      <c r="AW178" s="4"/>
      <c r="AX178" s="4"/>
    </row>
    <row r="179" spans="1:50" s="51" customFormat="1" ht="19.5" customHeight="1" x14ac:dyDescent="0.2">
      <c r="A179" s="76"/>
      <c r="B179" s="83"/>
      <c r="C179" s="59"/>
      <c r="D179" s="59"/>
      <c r="E179" s="61" t="s">
        <v>296</v>
      </c>
      <c r="F179" s="61" t="s">
        <v>59</v>
      </c>
      <c r="G179" s="58">
        <v>1</v>
      </c>
      <c r="H179" s="71">
        <v>53.8</v>
      </c>
      <c r="I179" s="59" t="s">
        <v>292</v>
      </c>
      <c r="J179" s="52"/>
      <c r="K179" s="53"/>
      <c r="L179" s="54"/>
      <c r="M179" s="52"/>
      <c r="N179" s="4"/>
      <c r="O179" s="4"/>
      <c r="P179" s="4"/>
      <c r="Q179" s="4"/>
      <c r="R179" s="4"/>
      <c r="S179" s="4"/>
      <c r="T179" s="4"/>
      <c r="U179" s="4"/>
      <c r="V179" s="4"/>
      <c r="W179" s="4"/>
      <c r="X179" s="4"/>
      <c r="Y179" s="4"/>
      <c r="Z179" s="4"/>
      <c r="AA179" s="4"/>
      <c r="AB179" s="4"/>
      <c r="AC179" s="4"/>
      <c r="AD179" s="4"/>
      <c r="AE179" s="4"/>
      <c r="AF179" s="4"/>
      <c r="AG179" s="4"/>
      <c r="AH179" s="4"/>
      <c r="AI179" s="4"/>
      <c r="AJ179" s="4"/>
      <c r="AK179" s="4"/>
      <c r="AL179" s="4"/>
      <c r="AM179" s="4"/>
      <c r="AN179" s="4"/>
      <c r="AO179" s="4"/>
      <c r="AP179" s="4"/>
      <c r="AQ179" s="4"/>
      <c r="AR179" s="4"/>
      <c r="AS179" s="4"/>
      <c r="AT179" s="4"/>
      <c r="AU179" s="4"/>
      <c r="AV179" s="4"/>
      <c r="AW179" s="4"/>
      <c r="AX179" s="4"/>
    </row>
    <row r="180" spans="1:50" s="51" customFormat="1" ht="19.5" customHeight="1" x14ac:dyDescent="0.2">
      <c r="A180" s="76">
        <v>24</v>
      </c>
      <c r="B180" s="76" t="s">
        <v>63</v>
      </c>
      <c r="C180" s="58">
        <v>376</v>
      </c>
      <c r="D180" s="58" t="s">
        <v>128</v>
      </c>
      <c r="E180" s="58" t="s">
        <v>15</v>
      </c>
      <c r="F180" s="58" t="s">
        <v>59</v>
      </c>
      <c r="G180" s="58">
        <v>2</v>
      </c>
      <c r="H180" s="57">
        <v>60.68</v>
      </c>
      <c r="I180" s="58" t="s">
        <v>292</v>
      </c>
      <c r="J180" s="52" t="str">
        <f>CONCATENATE("INSERT INTO `medical_vacancies` (`id`, `keyOrganization`, `job`, `division`, `bet`, `measures`) VALUES (NULL, ","'",D180,"', '",E206,"', ","'",F207,"', ","'",G206,"', ","'",I180,"');")</f>
        <v>INSERT INTO `medical_vacancies` (`id`, `keyOrganization`, `job`, `division`, `bet`, `measures`) VALUES (NULL, 'terbunskaya-crb', 'врач-инфекционист', 'поликлиника', '1', 'предусмотрена социальная выплата на приобретение или строительство жилья, для докторов медицинских наук выплата 5 млн.руб., ежемесячная денежная компенсация за наем (поднаем) жилых помещений');</v>
      </c>
      <c r="K180" s="53" t="s">
        <v>149</v>
      </c>
      <c r="L180" s="54" t="s">
        <v>150</v>
      </c>
      <c r="M180" s="52" t="str">
        <f t="shared" si="8"/>
        <v>&lt;div id='entry'&gt;&lt;/div&gt;
&lt;link rel='stylesheet' href='http://h90428dg.beget.tech/css/style_doctor.css'&gt;
&lt;script src='https://yastatic.net/s3/frontend/forms/_/embed.js'&gt;&lt;/script&gt;
&lt;script src='http://h90428dg.beget.tech/js/POST_Request.js'&gt;&lt;/script&gt;
&lt;script&gt;let data = display('terbunskaya-crb');&lt;/script&gt;</v>
      </c>
      <c r="N180" s="4"/>
      <c r="O180" s="4"/>
      <c r="P180" s="4"/>
      <c r="Q180" s="4"/>
      <c r="R180" s="4"/>
      <c r="S180" s="4"/>
      <c r="T180" s="4"/>
      <c r="U180" s="4"/>
      <c r="V180" s="4"/>
      <c r="W180" s="4"/>
      <c r="X180" s="4"/>
      <c r="Y180" s="4"/>
      <c r="Z180" s="4"/>
      <c r="AA180" s="4"/>
      <c r="AB180" s="4"/>
      <c r="AC180" s="4"/>
      <c r="AD180" s="4"/>
      <c r="AE180" s="4"/>
      <c r="AF180" s="4"/>
      <c r="AG180" s="4"/>
      <c r="AH180" s="4"/>
      <c r="AI180" s="4"/>
      <c r="AJ180" s="4"/>
      <c r="AK180" s="4"/>
      <c r="AL180" s="4"/>
      <c r="AM180" s="4"/>
      <c r="AN180" s="4"/>
      <c r="AO180" s="4"/>
      <c r="AP180" s="4"/>
      <c r="AQ180" s="4"/>
      <c r="AR180" s="4"/>
      <c r="AS180" s="4"/>
      <c r="AT180" s="4"/>
      <c r="AU180" s="4"/>
      <c r="AV180" s="4"/>
      <c r="AW180" s="4"/>
      <c r="AX180" s="4"/>
    </row>
    <row r="181" spans="1:50" s="51" customFormat="1" ht="19.5" customHeight="1" x14ac:dyDescent="0.2">
      <c r="A181" s="76"/>
      <c r="B181" s="76"/>
      <c r="C181" s="58"/>
      <c r="D181" s="58"/>
      <c r="E181" s="58" t="s">
        <v>24</v>
      </c>
      <c r="F181" s="58" t="s">
        <v>341</v>
      </c>
      <c r="G181" s="58">
        <v>1</v>
      </c>
      <c r="H181" s="57"/>
      <c r="I181" s="58" t="s">
        <v>94</v>
      </c>
      <c r="J181" s="52"/>
      <c r="K181" s="53"/>
      <c r="L181" s="54"/>
      <c r="M181" s="52"/>
      <c r="N181" s="4"/>
      <c r="O181" s="4"/>
      <c r="P181" s="4"/>
      <c r="Q181" s="4"/>
      <c r="R181" s="4"/>
      <c r="S181" s="4"/>
      <c r="T181" s="4"/>
      <c r="U181" s="4"/>
      <c r="V181" s="4"/>
      <c r="W181" s="4"/>
      <c r="X181" s="4"/>
      <c r="Y181" s="4"/>
      <c r="Z181" s="4"/>
      <c r="AA181" s="4"/>
      <c r="AB181" s="4"/>
      <c r="AC181" s="4"/>
      <c r="AD181" s="4"/>
      <c r="AE181" s="4"/>
      <c r="AF181" s="4"/>
      <c r="AG181" s="4"/>
      <c r="AH181" s="4"/>
      <c r="AI181" s="4"/>
      <c r="AJ181" s="4"/>
      <c r="AK181" s="4"/>
      <c r="AL181" s="4"/>
      <c r="AM181" s="4"/>
      <c r="AN181" s="4"/>
      <c r="AO181" s="4"/>
      <c r="AP181" s="4"/>
      <c r="AQ181" s="4"/>
      <c r="AR181" s="4"/>
      <c r="AS181" s="4"/>
      <c r="AT181" s="4"/>
      <c r="AU181" s="4"/>
      <c r="AV181" s="4"/>
      <c r="AW181" s="4"/>
      <c r="AX181" s="4"/>
    </row>
    <row r="182" spans="1:50" s="51" customFormat="1" ht="19.5" customHeight="1" x14ac:dyDescent="0.2">
      <c r="A182" s="76"/>
      <c r="B182" s="76"/>
      <c r="C182" s="58"/>
      <c r="D182" s="58"/>
      <c r="E182" s="58" t="s">
        <v>24</v>
      </c>
      <c r="F182" s="58" t="s">
        <v>324</v>
      </c>
      <c r="G182" s="58">
        <v>1</v>
      </c>
      <c r="H182" s="57"/>
      <c r="I182" s="58" t="s">
        <v>292</v>
      </c>
      <c r="J182" s="52"/>
      <c r="K182" s="53"/>
      <c r="L182" s="54"/>
      <c r="M182" s="52"/>
      <c r="N182" s="4"/>
      <c r="O182" s="4"/>
      <c r="P182" s="4"/>
      <c r="Q182" s="4"/>
      <c r="R182" s="4"/>
      <c r="S182" s="4"/>
      <c r="T182" s="4"/>
      <c r="U182" s="4"/>
      <c r="V182" s="4"/>
      <c r="W182" s="4"/>
      <c r="X182" s="4"/>
      <c r="Y182" s="4"/>
      <c r="Z182" s="4"/>
      <c r="AA182" s="4"/>
      <c r="AB182" s="4"/>
      <c r="AC182" s="4"/>
      <c r="AD182" s="4"/>
      <c r="AE182" s="4"/>
      <c r="AF182" s="4"/>
      <c r="AG182" s="4"/>
      <c r="AH182" s="4"/>
      <c r="AI182" s="4"/>
      <c r="AJ182" s="4"/>
      <c r="AK182" s="4"/>
      <c r="AL182" s="4"/>
      <c r="AM182" s="4"/>
      <c r="AN182" s="4"/>
      <c r="AO182" s="4"/>
      <c r="AP182" s="4"/>
      <c r="AQ182" s="4"/>
      <c r="AR182" s="4"/>
      <c r="AS182" s="4"/>
      <c r="AT182" s="4"/>
      <c r="AU182" s="4"/>
      <c r="AV182" s="4"/>
      <c r="AW182" s="4"/>
      <c r="AX182" s="4"/>
    </row>
    <row r="183" spans="1:50" s="51" customFormat="1" ht="19.5" customHeight="1" x14ac:dyDescent="0.2">
      <c r="A183" s="76"/>
      <c r="B183" s="76"/>
      <c r="C183" s="58"/>
      <c r="D183" s="58"/>
      <c r="E183" s="58" t="s">
        <v>21</v>
      </c>
      <c r="F183" s="58" t="s">
        <v>341</v>
      </c>
      <c r="G183" s="58">
        <v>1</v>
      </c>
      <c r="H183" s="57"/>
      <c r="I183" s="58" t="s">
        <v>269</v>
      </c>
      <c r="J183" s="52"/>
      <c r="K183" s="53"/>
      <c r="L183" s="54"/>
      <c r="M183" s="52"/>
      <c r="N183" s="4"/>
      <c r="O183" s="4"/>
      <c r="P183" s="4"/>
      <c r="Q183" s="4"/>
      <c r="R183" s="4"/>
      <c r="S183" s="4"/>
      <c r="T183" s="4"/>
      <c r="U183" s="4"/>
      <c r="V183" s="4"/>
      <c r="W183" s="4"/>
      <c r="X183" s="4"/>
      <c r="Y183" s="4"/>
      <c r="Z183" s="4"/>
      <c r="AA183" s="4"/>
      <c r="AB183" s="4"/>
      <c r="AC183" s="4"/>
      <c r="AD183" s="4"/>
      <c r="AE183" s="4"/>
      <c r="AF183" s="4"/>
      <c r="AG183" s="4"/>
      <c r="AH183" s="4"/>
      <c r="AI183" s="4"/>
      <c r="AJ183" s="4"/>
      <c r="AK183" s="4"/>
      <c r="AL183" s="4"/>
      <c r="AM183" s="4"/>
      <c r="AN183" s="4"/>
      <c r="AO183" s="4"/>
      <c r="AP183" s="4"/>
      <c r="AQ183" s="4"/>
      <c r="AR183" s="4"/>
      <c r="AS183" s="4"/>
      <c r="AT183" s="4"/>
      <c r="AU183" s="4"/>
      <c r="AV183" s="4"/>
      <c r="AW183" s="4"/>
      <c r="AX183" s="4"/>
    </row>
    <row r="184" spans="1:50" s="51" customFormat="1" ht="19.5" customHeight="1" x14ac:dyDescent="0.2">
      <c r="A184" s="76"/>
      <c r="B184" s="76"/>
      <c r="C184" s="58">
        <v>377</v>
      </c>
      <c r="D184" s="58" t="s">
        <v>128</v>
      </c>
      <c r="E184" s="58" t="s">
        <v>21</v>
      </c>
      <c r="F184" s="58" t="s">
        <v>59</v>
      </c>
      <c r="G184" s="58">
        <v>1</v>
      </c>
      <c r="H184" s="57">
        <v>76.760000000000005</v>
      </c>
      <c r="I184" s="58" t="s">
        <v>95</v>
      </c>
      <c r="J184" s="52" t="str">
        <f>CONCATENATE("INSERT INTO `medical_vacancies` (`id`, `keyOrganization`, `job`, `division`, `bet`, `measures`) VALUES (NULL, ","'",D184,"', '",E208,"', ","'",F206,"', ","'",G208,"', ","'",I184,"');")</f>
        <v>INSERT INTO `medical_vacancies` (`id`, `keyOrganization`, `job`, `division`, `bet`, `measures`) VALUES (NULL, 'terbunskaya-crb', 'врач общей практики (семейный врач)', 'поликлиника', '2', 'ежемесячная денежная компенсация за наем (поднаем) жилых помещений, ежемесячная денежная компенсация по оплате ЖКХ');</v>
      </c>
      <c r="K184" s="53" t="s">
        <v>149</v>
      </c>
      <c r="L184" s="54" t="s">
        <v>150</v>
      </c>
      <c r="M184" s="52" t="str">
        <f t="shared" si="8"/>
        <v>&lt;div id='entry'&gt;&lt;/div&gt;
&lt;link rel='stylesheet' href='http://h90428dg.beget.tech/css/style_doctor.css'&gt;
&lt;script src='https://yastatic.net/s3/frontend/forms/_/embed.js'&gt;&lt;/script&gt;
&lt;script src='http://h90428dg.beget.tech/js/POST_Request.js'&gt;&lt;/script&gt;
&lt;script&gt;let data = display('terbunskaya-crb');&lt;/script&gt;</v>
      </c>
      <c r="N184" s="4"/>
      <c r="O184" s="4"/>
      <c r="P184" s="4"/>
      <c r="Q184" s="4"/>
      <c r="R184" s="4"/>
      <c r="S184" s="4"/>
      <c r="T184" s="4"/>
      <c r="U184" s="4"/>
      <c r="V184" s="4"/>
      <c r="W184" s="4"/>
      <c r="X184" s="4"/>
      <c r="Y184" s="4"/>
      <c r="Z184" s="4"/>
      <c r="AA184" s="4"/>
      <c r="AB184" s="4"/>
      <c r="AC184" s="4"/>
      <c r="AD184" s="4"/>
      <c r="AE184" s="4"/>
      <c r="AF184" s="4"/>
      <c r="AG184" s="4"/>
      <c r="AH184" s="4"/>
      <c r="AI184" s="4"/>
      <c r="AJ184" s="4"/>
      <c r="AK184" s="4"/>
      <c r="AL184" s="4"/>
      <c r="AM184" s="4"/>
      <c r="AN184" s="4"/>
      <c r="AO184" s="4"/>
      <c r="AP184" s="4"/>
      <c r="AQ184" s="4"/>
      <c r="AR184" s="4"/>
      <c r="AS184" s="4"/>
      <c r="AT184" s="4"/>
      <c r="AU184" s="4"/>
      <c r="AV184" s="4"/>
      <c r="AW184" s="4"/>
      <c r="AX184" s="4"/>
    </row>
    <row r="185" spans="1:50" s="51" customFormat="1" ht="19.5" customHeight="1" x14ac:dyDescent="0.2">
      <c r="A185" s="76"/>
      <c r="B185" s="76"/>
      <c r="C185" s="58">
        <v>378</v>
      </c>
      <c r="D185" s="58" t="s">
        <v>128</v>
      </c>
      <c r="E185" s="58" t="s">
        <v>17</v>
      </c>
      <c r="F185" s="58" t="s">
        <v>58</v>
      </c>
      <c r="G185" s="58">
        <v>1</v>
      </c>
      <c r="H185" s="57">
        <v>70.760000000000005</v>
      </c>
      <c r="I185" s="58" t="s">
        <v>95</v>
      </c>
      <c r="J185" s="52" t="e">
        <f>CONCATENATE("INSERT INTO `medical_vacancies` (`id`, `keyOrganization`, `job`, `division`, `bet`, `measures`) VALUES (NULL, ","'",D185,"', '",#REF!,"', ","'",F208,"', ","'",G209,"', ","'",I185,"');")</f>
        <v>#REF!</v>
      </c>
      <c r="K185" s="53" t="s">
        <v>149</v>
      </c>
      <c r="L185" s="54" t="s">
        <v>150</v>
      </c>
      <c r="M185" s="52" t="str">
        <f t="shared" si="8"/>
        <v>&lt;div id='entry'&gt;&lt;/div&gt;
&lt;link rel='stylesheet' href='http://h90428dg.beget.tech/css/style_doctor.css'&gt;
&lt;script src='https://yastatic.net/s3/frontend/forms/_/embed.js'&gt;&lt;/script&gt;
&lt;script src='http://h90428dg.beget.tech/js/POST_Request.js'&gt;&lt;/script&gt;
&lt;script&gt;let data = display('terbunskaya-crb');&lt;/script&gt;</v>
      </c>
      <c r="N185" s="4"/>
      <c r="O185" s="4"/>
      <c r="P185" s="4"/>
      <c r="Q185" s="4"/>
      <c r="R185" s="4"/>
      <c r="S185" s="4"/>
      <c r="T185" s="4"/>
      <c r="U185" s="4"/>
      <c r="V185" s="4"/>
      <c r="W185" s="4"/>
      <c r="X185" s="4"/>
      <c r="Y185" s="4"/>
      <c r="Z185" s="4"/>
      <c r="AA185" s="4"/>
      <c r="AB185" s="4"/>
      <c r="AC185" s="4"/>
      <c r="AD185" s="4"/>
      <c r="AE185" s="4"/>
      <c r="AF185" s="4"/>
      <c r="AG185" s="4"/>
      <c r="AH185" s="4"/>
      <c r="AI185" s="4"/>
      <c r="AJ185" s="4"/>
      <c r="AK185" s="4"/>
      <c r="AL185" s="4"/>
      <c r="AM185" s="4"/>
      <c r="AN185" s="4"/>
      <c r="AO185" s="4"/>
      <c r="AP185" s="4"/>
      <c r="AQ185" s="4"/>
      <c r="AR185" s="4"/>
      <c r="AS185" s="4"/>
      <c r="AT185" s="4"/>
      <c r="AU185" s="4"/>
      <c r="AV185" s="4"/>
      <c r="AW185" s="4"/>
      <c r="AX185" s="4"/>
    </row>
    <row r="186" spans="1:50" s="51" customFormat="1" ht="19.5" customHeight="1" x14ac:dyDescent="0.2">
      <c r="A186" s="76"/>
      <c r="B186" s="76"/>
      <c r="C186" s="58"/>
      <c r="D186" s="58"/>
      <c r="E186" s="58" t="s">
        <v>15</v>
      </c>
      <c r="F186" s="58" t="s">
        <v>342</v>
      </c>
      <c r="G186" s="58">
        <v>1</v>
      </c>
      <c r="H186" s="57"/>
      <c r="I186" s="58" t="s">
        <v>94</v>
      </c>
      <c r="J186" s="52"/>
      <c r="K186" s="53"/>
      <c r="L186" s="54"/>
      <c r="M186" s="52"/>
      <c r="N186" s="4"/>
      <c r="O186" s="4"/>
      <c r="P186" s="4"/>
      <c r="Q186" s="4"/>
      <c r="R186" s="4"/>
      <c r="S186" s="4"/>
      <c r="T186" s="4"/>
      <c r="U186" s="4"/>
      <c r="V186" s="4"/>
      <c r="W186" s="4"/>
      <c r="X186" s="4"/>
      <c r="Y186" s="4"/>
      <c r="Z186" s="4"/>
      <c r="AA186" s="4"/>
      <c r="AB186" s="4"/>
      <c r="AC186" s="4"/>
      <c r="AD186" s="4"/>
      <c r="AE186" s="4"/>
      <c r="AF186" s="4"/>
      <c r="AG186" s="4"/>
      <c r="AH186" s="4"/>
      <c r="AI186" s="4"/>
      <c r="AJ186" s="4"/>
      <c r="AK186" s="4"/>
      <c r="AL186" s="4"/>
      <c r="AM186" s="4"/>
      <c r="AN186" s="4"/>
      <c r="AO186" s="4"/>
      <c r="AP186" s="4"/>
      <c r="AQ186" s="4"/>
      <c r="AR186" s="4"/>
      <c r="AS186" s="4"/>
      <c r="AT186" s="4"/>
      <c r="AU186" s="4"/>
      <c r="AV186" s="4"/>
      <c r="AW186" s="4"/>
      <c r="AX186" s="4"/>
    </row>
    <row r="187" spans="1:50" s="51" customFormat="1" ht="19.5" customHeight="1" x14ac:dyDescent="0.2">
      <c r="A187" s="76"/>
      <c r="B187" s="76"/>
      <c r="C187" s="58">
        <v>379</v>
      </c>
      <c r="D187" s="58" t="s">
        <v>128</v>
      </c>
      <c r="E187" s="58" t="s">
        <v>33</v>
      </c>
      <c r="F187" s="58" t="s">
        <v>58</v>
      </c>
      <c r="G187" s="58">
        <v>1</v>
      </c>
      <c r="H187" s="57">
        <v>60.68</v>
      </c>
      <c r="I187" s="58" t="s">
        <v>95</v>
      </c>
      <c r="J187" s="52" t="e">
        <f>CONCATENATE("INSERT INTO `medical_vacancies` (`id`, `keyOrganization`, `job`, `division`, `bet`, `measures`) VALUES (NULL, ","'",D187,"', '",#REF!,"', ","'",#REF!,"', ","'",#REF!,"', ","'",I187,"');")</f>
        <v>#REF!</v>
      </c>
      <c r="K187" s="53" t="s">
        <v>149</v>
      </c>
      <c r="L187" s="54" t="s">
        <v>150</v>
      </c>
      <c r="M187" s="52" t="str">
        <f t="shared" si="8"/>
        <v>&lt;div id='entry'&gt;&lt;/div&gt;
&lt;link rel='stylesheet' href='http://h90428dg.beget.tech/css/style_doctor.css'&gt;
&lt;script src='https://yastatic.net/s3/frontend/forms/_/embed.js'&gt;&lt;/script&gt;
&lt;script src='http://h90428dg.beget.tech/js/POST_Request.js'&gt;&lt;/script&gt;
&lt;script&gt;let data = display('terbunskaya-crb');&lt;/script&gt;</v>
      </c>
      <c r="N187" s="4"/>
      <c r="O187" s="4"/>
      <c r="P187" s="4"/>
      <c r="Q187" s="4"/>
      <c r="R187" s="4"/>
      <c r="S187" s="4"/>
      <c r="T187" s="4"/>
      <c r="U187" s="4"/>
      <c r="V187" s="4"/>
      <c r="W187" s="4"/>
      <c r="X187" s="4"/>
      <c r="Y187" s="4"/>
      <c r="Z187" s="4"/>
      <c r="AA187" s="4"/>
      <c r="AB187" s="4"/>
      <c r="AC187" s="4"/>
      <c r="AD187" s="4"/>
      <c r="AE187" s="4"/>
      <c r="AF187" s="4"/>
      <c r="AG187" s="4"/>
      <c r="AH187" s="4"/>
      <c r="AI187" s="4"/>
      <c r="AJ187" s="4"/>
      <c r="AK187" s="4"/>
      <c r="AL187" s="4"/>
      <c r="AM187" s="4"/>
      <c r="AN187" s="4"/>
      <c r="AO187" s="4"/>
      <c r="AP187" s="4"/>
      <c r="AQ187" s="4"/>
      <c r="AR187" s="4"/>
      <c r="AS187" s="4"/>
      <c r="AT187" s="4"/>
      <c r="AU187" s="4"/>
      <c r="AV187" s="4"/>
      <c r="AW187" s="4"/>
      <c r="AX187" s="4"/>
    </row>
    <row r="188" spans="1:50" s="51" customFormat="1" ht="19.5" customHeight="1" x14ac:dyDescent="0.2">
      <c r="A188" s="76"/>
      <c r="B188" s="76"/>
      <c r="C188" s="58"/>
      <c r="D188" s="58"/>
      <c r="E188" s="58" t="s">
        <v>12</v>
      </c>
      <c r="F188" s="58" t="s">
        <v>341</v>
      </c>
      <c r="G188" s="58">
        <v>1</v>
      </c>
      <c r="H188" s="57"/>
      <c r="I188" s="58" t="s">
        <v>94</v>
      </c>
      <c r="J188" s="52"/>
      <c r="K188" s="53"/>
      <c r="L188" s="54"/>
      <c r="M188" s="52"/>
      <c r="N188" s="4"/>
      <c r="O188" s="4"/>
      <c r="P188" s="4"/>
      <c r="Q188" s="4"/>
      <c r="R188" s="4"/>
      <c r="S188" s="4"/>
      <c r="T188" s="4"/>
      <c r="U188" s="4"/>
      <c r="V188" s="4"/>
      <c r="W188" s="4"/>
      <c r="X188" s="4"/>
      <c r="Y188" s="4"/>
      <c r="Z188" s="4"/>
      <c r="AA188" s="4"/>
      <c r="AB188" s="4"/>
      <c r="AC188" s="4"/>
      <c r="AD188" s="4"/>
      <c r="AE188" s="4"/>
      <c r="AF188" s="4"/>
      <c r="AG188" s="4"/>
      <c r="AH188" s="4"/>
      <c r="AI188" s="4"/>
      <c r="AJ188" s="4"/>
      <c r="AK188" s="4"/>
      <c r="AL188" s="4"/>
      <c r="AM188" s="4"/>
      <c r="AN188" s="4"/>
      <c r="AO188" s="4"/>
      <c r="AP188" s="4"/>
      <c r="AQ188" s="4"/>
      <c r="AR188" s="4"/>
      <c r="AS188" s="4"/>
      <c r="AT188" s="4"/>
      <c r="AU188" s="4"/>
      <c r="AV188" s="4"/>
      <c r="AW188" s="4"/>
      <c r="AX188" s="4"/>
    </row>
    <row r="189" spans="1:50" s="51" customFormat="1" ht="19.5" customHeight="1" x14ac:dyDescent="0.2">
      <c r="A189" s="76"/>
      <c r="B189" s="76"/>
      <c r="C189" s="58"/>
      <c r="D189" s="58"/>
      <c r="E189" s="58" t="s">
        <v>32</v>
      </c>
      <c r="F189" s="58" t="s">
        <v>341</v>
      </c>
      <c r="G189" s="58">
        <v>1</v>
      </c>
      <c r="H189" s="57"/>
      <c r="I189" s="58" t="s">
        <v>94</v>
      </c>
      <c r="J189" s="52"/>
      <c r="K189" s="53"/>
      <c r="L189" s="54"/>
      <c r="M189" s="52"/>
      <c r="N189" s="4"/>
      <c r="O189" s="4"/>
      <c r="P189" s="4"/>
      <c r="Q189" s="4"/>
      <c r="R189" s="4"/>
      <c r="S189" s="4"/>
      <c r="T189" s="4"/>
      <c r="U189" s="4"/>
      <c r="V189" s="4"/>
      <c r="W189" s="4"/>
      <c r="X189" s="4"/>
      <c r="Y189" s="4"/>
      <c r="Z189" s="4"/>
      <c r="AA189" s="4"/>
      <c r="AB189" s="4"/>
      <c r="AC189" s="4"/>
      <c r="AD189" s="4"/>
      <c r="AE189" s="4"/>
      <c r="AF189" s="4"/>
      <c r="AG189" s="4"/>
      <c r="AH189" s="4"/>
      <c r="AI189" s="4"/>
      <c r="AJ189" s="4"/>
      <c r="AK189" s="4"/>
      <c r="AL189" s="4"/>
      <c r="AM189" s="4"/>
      <c r="AN189" s="4"/>
      <c r="AO189" s="4"/>
      <c r="AP189" s="4"/>
      <c r="AQ189" s="4"/>
      <c r="AR189" s="4"/>
      <c r="AS189" s="4"/>
      <c r="AT189" s="4"/>
      <c r="AU189" s="4"/>
      <c r="AV189" s="4"/>
      <c r="AW189" s="4"/>
      <c r="AX189" s="4"/>
    </row>
    <row r="190" spans="1:50" s="51" customFormat="1" ht="19.5" customHeight="1" x14ac:dyDescent="0.2">
      <c r="A190" s="76"/>
      <c r="B190" s="76"/>
      <c r="C190" s="58"/>
      <c r="D190" s="58"/>
      <c r="E190" s="58" t="s">
        <v>5</v>
      </c>
      <c r="F190" s="58" t="s">
        <v>341</v>
      </c>
      <c r="G190" s="58">
        <v>1</v>
      </c>
      <c r="H190" s="57"/>
      <c r="I190" s="58" t="s">
        <v>94</v>
      </c>
      <c r="J190" s="52"/>
      <c r="K190" s="53"/>
      <c r="L190" s="54"/>
      <c r="M190" s="52"/>
      <c r="N190" s="4"/>
      <c r="O190" s="4"/>
      <c r="P190" s="4"/>
      <c r="Q190" s="4"/>
      <c r="R190" s="4"/>
      <c r="S190" s="4"/>
      <c r="T190" s="4"/>
      <c r="U190" s="4"/>
      <c r="V190" s="4"/>
      <c r="W190" s="4"/>
      <c r="X190" s="4"/>
      <c r="Y190" s="4"/>
      <c r="Z190" s="4"/>
      <c r="AA190" s="4"/>
      <c r="AB190" s="4"/>
      <c r="AC190" s="4"/>
      <c r="AD190" s="4"/>
      <c r="AE190" s="4"/>
      <c r="AF190" s="4"/>
      <c r="AG190" s="4"/>
      <c r="AH190" s="4"/>
      <c r="AI190" s="4"/>
      <c r="AJ190" s="4"/>
      <c r="AK190" s="4"/>
      <c r="AL190" s="4"/>
      <c r="AM190" s="4"/>
      <c r="AN190" s="4"/>
      <c r="AO190" s="4"/>
      <c r="AP190" s="4"/>
      <c r="AQ190" s="4"/>
      <c r="AR190" s="4"/>
      <c r="AS190" s="4"/>
      <c r="AT190" s="4"/>
      <c r="AU190" s="4"/>
      <c r="AV190" s="4"/>
      <c r="AW190" s="4"/>
      <c r="AX190" s="4"/>
    </row>
    <row r="191" spans="1:50" s="51" customFormat="1" ht="19.5" customHeight="1" x14ac:dyDescent="0.2">
      <c r="A191" s="76"/>
      <c r="B191" s="76"/>
      <c r="C191" s="58">
        <v>380</v>
      </c>
      <c r="D191" s="58" t="s">
        <v>128</v>
      </c>
      <c r="E191" s="58" t="s">
        <v>10</v>
      </c>
      <c r="F191" s="58" t="s">
        <v>58</v>
      </c>
      <c r="G191" s="58">
        <v>1</v>
      </c>
      <c r="H191" s="57">
        <v>60.68</v>
      </c>
      <c r="I191" s="58" t="s">
        <v>98</v>
      </c>
      <c r="J191" s="52" t="e">
        <f>CONCATENATE("INSERT INTO `medical_vacancies` (`id`, `keyOrganization`, `job`, `division`, `bet`, `measures`) VALUES (NULL, ","'",D191,"', '",#REF!,"', ","'",#REF!,"', ","'",#REF!,"', ","'",I191,"');")</f>
        <v>#REF!</v>
      </c>
      <c r="K191" s="53" t="s">
        <v>149</v>
      </c>
      <c r="L191" s="54" t="s">
        <v>150</v>
      </c>
      <c r="M191" s="52" t="str">
        <f t="shared" si="8"/>
        <v>&lt;div id='entry'&gt;&lt;/div&gt;
&lt;link rel='stylesheet' href='http://h90428dg.beget.tech/css/style_doctor.css'&gt;
&lt;script src='https://yastatic.net/s3/frontend/forms/_/embed.js'&gt;&lt;/script&gt;
&lt;script src='http://h90428dg.beget.tech/js/POST_Request.js'&gt;&lt;/script&gt;
&lt;script&gt;let data = display('terbunskaya-crb');&lt;/script&gt;</v>
      </c>
      <c r="N191" s="4"/>
      <c r="O191" s="4"/>
      <c r="P191" s="4"/>
      <c r="Q191" s="4"/>
      <c r="R191" s="4"/>
      <c r="S191" s="4"/>
      <c r="T191" s="4"/>
      <c r="U191" s="4"/>
      <c r="V191" s="4"/>
      <c r="W191" s="4"/>
      <c r="X191" s="4"/>
      <c r="Y191" s="4"/>
      <c r="Z191" s="4"/>
      <c r="AA191" s="4"/>
      <c r="AB191" s="4"/>
      <c r="AC191" s="4"/>
      <c r="AD191" s="4"/>
      <c r="AE191" s="4"/>
      <c r="AF191" s="4"/>
      <c r="AG191" s="4"/>
      <c r="AH191" s="4"/>
      <c r="AI191" s="4"/>
      <c r="AJ191" s="4"/>
      <c r="AK191" s="4"/>
      <c r="AL191" s="4"/>
      <c r="AM191" s="4"/>
      <c r="AN191" s="4"/>
      <c r="AO191" s="4"/>
      <c r="AP191" s="4"/>
      <c r="AQ191" s="4"/>
      <c r="AR191" s="4"/>
      <c r="AS191" s="4"/>
      <c r="AT191" s="4"/>
      <c r="AU191" s="4"/>
      <c r="AV191" s="4"/>
      <c r="AW191" s="4"/>
      <c r="AX191" s="4"/>
    </row>
    <row r="192" spans="1:50" s="4" customFormat="1" ht="19.5" customHeight="1" x14ac:dyDescent="0.2">
      <c r="A192" s="77">
        <v>25</v>
      </c>
      <c r="B192" s="76" t="s">
        <v>360</v>
      </c>
      <c r="C192" s="58">
        <v>402</v>
      </c>
      <c r="D192" s="58" t="s">
        <v>129</v>
      </c>
      <c r="E192" s="61" t="s">
        <v>297</v>
      </c>
      <c r="F192" s="61" t="s">
        <v>332</v>
      </c>
      <c r="G192" s="58">
        <v>2</v>
      </c>
      <c r="H192" s="57"/>
      <c r="I192" s="58" t="s">
        <v>300</v>
      </c>
      <c r="J192" s="46" t="e">
        <f>CONCATENATE("INSERT INTO `medical_vacancies` (`id`, `keyOrganization`, `job`, `division`, `bet`, `measures`) VALUES (NULL, ","'",D192,"', '",#REF!,"', ","'",#REF!,"', ","'",#REF!,"', ","'",I192,"');")</f>
        <v>#REF!</v>
      </c>
      <c r="K192" s="43" t="s">
        <v>149</v>
      </c>
      <c r="L192" s="44" t="s">
        <v>150</v>
      </c>
      <c r="M192" s="46" t="str">
        <f t="shared" ref="M192:M214" si="9">CONCATENATE(K192,D192,L192)</f>
        <v>&lt;div id='entry'&gt;&lt;/div&gt;
&lt;link rel='stylesheet' href='http://h90428dg.beget.tech/css/style_doctor.css'&gt;
&lt;script src='https://yastatic.net/s3/frontend/forms/_/embed.js'&gt;&lt;/script&gt;
&lt;script src='http://h90428dg.beget.tech/js/POST_Request.js'&gt;&lt;/script&gt;
&lt;script&gt;let data = display('usman-crb');&lt;/script&gt;</v>
      </c>
    </row>
    <row r="193" spans="1:24" s="4" customFormat="1" ht="19.5" customHeight="1" x14ac:dyDescent="0.2">
      <c r="A193" s="77"/>
      <c r="B193" s="76"/>
      <c r="C193" s="58">
        <v>403</v>
      </c>
      <c r="D193" s="58" t="s">
        <v>129</v>
      </c>
      <c r="E193" s="58" t="s">
        <v>14</v>
      </c>
      <c r="F193" s="58" t="s">
        <v>58</v>
      </c>
      <c r="G193" s="61">
        <v>1</v>
      </c>
      <c r="H193" s="57"/>
      <c r="I193" s="58" t="s">
        <v>299</v>
      </c>
      <c r="J193" s="46" t="e">
        <f>CONCATENATE("INSERT INTO `medical_vacancies` (`id`, `keyOrganization`, `job`, `division`, `bet`, `measures`) VALUES (NULL, ","'",D193,"', '",#REF!,"', ","'",#REF!,"', ","'",#REF!,"', ","'",I193,"');")</f>
        <v>#REF!</v>
      </c>
      <c r="K193" s="43" t="s">
        <v>149</v>
      </c>
      <c r="L193" s="44" t="s">
        <v>150</v>
      </c>
      <c r="M193" s="46" t="str">
        <f t="shared" si="9"/>
        <v>&lt;div id='entry'&gt;&lt;/div&gt;
&lt;link rel='stylesheet' href='http://h90428dg.beget.tech/css/style_doctor.css'&gt;
&lt;script src='https://yastatic.net/s3/frontend/forms/_/embed.js'&gt;&lt;/script&gt;
&lt;script src='http://h90428dg.beget.tech/js/POST_Request.js'&gt;&lt;/script&gt;
&lt;script&gt;let data = display('usman-crb');&lt;/script&gt;</v>
      </c>
    </row>
    <row r="194" spans="1:24" s="4" customFormat="1" ht="19.5" customHeight="1" x14ac:dyDescent="0.2">
      <c r="A194" s="77"/>
      <c r="B194" s="76"/>
      <c r="C194" s="58">
        <v>404</v>
      </c>
      <c r="D194" s="58" t="s">
        <v>129</v>
      </c>
      <c r="E194" s="58" t="s">
        <v>2</v>
      </c>
      <c r="F194" s="58" t="s">
        <v>58</v>
      </c>
      <c r="G194" s="58">
        <v>1</v>
      </c>
      <c r="H194" s="57"/>
      <c r="I194" s="58" t="s">
        <v>299</v>
      </c>
      <c r="J194" s="46" t="e">
        <f>CONCATENATE("INSERT INTO `medical_vacancies` (`id`, `keyOrganization`, `job`, `division`, `bet`, `measures`) VALUES (NULL, ","'",D194,"', '",#REF!,"', ","'",#REF!,"', ","'",#REF!,"', ","'",I194,"');")</f>
        <v>#REF!</v>
      </c>
      <c r="K194" s="43" t="s">
        <v>149</v>
      </c>
      <c r="L194" s="44" t="s">
        <v>150</v>
      </c>
      <c r="M194" s="46" t="str">
        <f t="shared" si="9"/>
        <v>&lt;div id='entry'&gt;&lt;/div&gt;
&lt;link rel='stylesheet' href='http://h90428dg.beget.tech/css/style_doctor.css'&gt;
&lt;script src='https://yastatic.net/s3/frontend/forms/_/embed.js'&gt;&lt;/script&gt;
&lt;script src='http://h90428dg.beget.tech/js/POST_Request.js'&gt;&lt;/script&gt;
&lt;script&gt;let data = display('usman-crb');&lt;/script&gt;</v>
      </c>
    </row>
    <row r="195" spans="1:24" s="4" customFormat="1" ht="23.25" customHeight="1" x14ac:dyDescent="0.2">
      <c r="A195" s="77"/>
      <c r="B195" s="76"/>
      <c r="C195" s="58">
        <v>405</v>
      </c>
      <c r="D195" s="58" t="s">
        <v>129</v>
      </c>
      <c r="E195" s="58" t="s">
        <v>16</v>
      </c>
      <c r="F195" s="58" t="s">
        <v>58</v>
      </c>
      <c r="G195" s="58">
        <v>1</v>
      </c>
      <c r="H195" s="57"/>
      <c r="I195" s="58" t="s">
        <v>298</v>
      </c>
      <c r="J195" s="46" t="e">
        <f>CONCATENATE("INSERT INTO `medical_vacancies` (`id`, `keyOrganization`, `job`, `division`, `bet`, `measures`) VALUES (NULL, ","'",D195,"', '",#REF!,"', ","'",#REF!,"', ","'",#REF!,"', ","'",I196,"');")</f>
        <v>#REF!</v>
      </c>
      <c r="K195" s="43" t="s">
        <v>149</v>
      </c>
      <c r="L195" s="44" t="s">
        <v>150</v>
      </c>
      <c r="M195" s="46" t="str">
        <f t="shared" si="9"/>
        <v>&lt;div id='entry'&gt;&lt;/div&gt;
&lt;link rel='stylesheet' href='http://h90428dg.beget.tech/css/style_doctor.css'&gt;
&lt;script src='https://yastatic.net/s3/frontend/forms/_/embed.js'&gt;&lt;/script&gt;
&lt;script src='http://h90428dg.beget.tech/js/POST_Request.js'&gt;&lt;/script&gt;
&lt;script&gt;let data = display('usman-crb');&lt;/script&gt;</v>
      </c>
    </row>
    <row r="196" spans="1:24" s="4" customFormat="1" ht="18.75" customHeight="1" x14ac:dyDescent="0.2">
      <c r="A196" s="77"/>
      <c r="B196" s="76"/>
      <c r="C196" s="58">
        <v>406</v>
      </c>
      <c r="D196" s="58" t="s">
        <v>129</v>
      </c>
      <c r="E196" s="58" t="s">
        <v>18</v>
      </c>
      <c r="F196" s="58" t="s">
        <v>58</v>
      </c>
      <c r="G196" s="58">
        <v>1</v>
      </c>
      <c r="H196" s="57"/>
      <c r="I196" s="58" t="s">
        <v>299</v>
      </c>
      <c r="J196" s="46" t="e">
        <f>CONCATENATE("INSERT INTO `medical_vacancies` (`id`, `keyOrganization`, `job`, `division`, `bet`, `measures`) VALUES (NULL, ","'",D196,"', '",#REF!,"', ","'",#REF!,"', ","'",#REF!,"', ","'",#REF!,"');")</f>
        <v>#REF!</v>
      </c>
      <c r="K196" s="43" t="s">
        <v>149</v>
      </c>
      <c r="L196" s="44" t="s">
        <v>150</v>
      </c>
      <c r="M196" s="46" t="str">
        <f t="shared" si="9"/>
        <v>&lt;div id='entry'&gt;&lt;/div&gt;
&lt;link rel='stylesheet' href='http://h90428dg.beget.tech/css/style_doctor.css'&gt;
&lt;script src='https://yastatic.net/s3/frontend/forms/_/embed.js'&gt;&lt;/script&gt;
&lt;script src='http://h90428dg.beget.tech/js/POST_Request.js'&gt;&lt;/script&gt;
&lt;script&gt;let data = display('usman-crb');&lt;/script&gt;</v>
      </c>
    </row>
    <row r="197" spans="1:24" s="4" customFormat="1" ht="19.5" customHeight="1" x14ac:dyDescent="0.2">
      <c r="A197" s="77"/>
      <c r="B197" s="76"/>
      <c r="C197" s="58">
        <v>407</v>
      </c>
      <c r="D197" s="58" t="s">
        <v>129</v>
      </c>
      <c r="E197" s="58" t="s">
        <v>13</v>
      </c>
      <c r="F197" s="58" t="s">
        <v>58</v>
      </c>
      <c r="G197" s="58">
        <v>1</v>
      </c>
      <c r="H197" s="57"/>
      <c r="I197" s="58" t="s">
        <v>299</v>
      </c>
      <c r="J197" s="46" t="e">
        <f>CONCATENATE("INSERT INTO `medical_vacancies` (`id`, `keyOrganization`, `job`, `division`, `bet`, `measures`) VALUES (NULL, ","'",D197,"', '",#REF!,"', ","'",#REF!,"', ","'",#REF!,"', ","'",#REF!,"');")</f>
        <v>#REF!</v>
      </c>
      <c r="K197" s="43" t="s">
        <v>149</v>
      </c>
      <c r="L197" s="44" t="s">
        <v>150</v>
      </c>
      <c r="M197" s="46" t="str">
        <f t="shared" si="9"/>
        <v>&lt;div id='entry'&gt;&lt;/div&gt;
&lt;link rel='stylesheet' href='http://h90428dg.beget.tech/css/style_doctor.css'&gt;
&lt;script src='https://yastatic.net/s3/frontend/forms/_/embed.js'&gt;&lt;/script&gt;
&lt;script src='http://h90428dg.beget.tech/js/POST_Request.js'&gt;&lt;/script&gt;
&lt;script&gt;let data = display('usman-crb');&lt;/script&gt;</v>
      </c>
    </row>
    <row r="198" spans="1:24" s="4" customFormat="1" ht="19.5" customHeight="1" x14ac:dyDescent="0.2">
      <c r="A198" s="77"/>
      <c r="B198" s="76"/>
      <c r="C198" s="58">
        <v>408</v>
      </c>
      <c r="D198" s="58" t="s">
        <v>129</v>
      </c>
      <c r="E198" s="58" t="s">
        <v>12</v>
      </c>
      <c r="F198" s="58" t="s">
        <v>58</v>
      </c>
      <c r="G198" s="58">
        <v>1</v>
      </c>
      <c r="H198" s="57"/>
      <c r="I198" s="58" t="s">
        <v>299</v>
      </c>
      <c r="J198" s="46" t="e">
        <f>CONCATENATE("INSERT INTO `medical_vacancies` (`id`, `keyOrganization`, `job`, `division`, `bet`, `measures`) VALUES (NULL, ","'",D198,"', '",#REF!,"', ","'",#REF!,"', ","'",#REF!,"', ","'",I197,"');")</f>
        <v>#REF!</v>
      </c>
      <c r="K198" s="43" t="s">
        <v>149</v>
      </c>
      <c r="L198" s="44" t="s">
        <v>150</v>
      </c>
      <c r="M198" s="46" t="str">
        <f t="shared" si="9"/>
        <v>&lt;div id='entry'&gt;&lt;/div&gt;
&lt;link rel='stylesheet' href='http://h90428dg.beget.tech/css/style_doctor.css'&gt;
&lt;script src='https://yastatic.net/s3/frontend/forms/_/embed.js'&gt;&lt;/script&gt;
&lt;script src='http://h90428dg.beget.tech/js/POST_Request.js'&gt;&lt;/script&gt;
&lt;script&gt;let data = display('usman-crb');&lt;/script&gt;</v>
      </c>
    </row>
    <row r="199" spans="1:24" s="4" customFormat="1" ht="21.75" customHeight="1" x14ac:dyDescent="0.2">
      <c r="A199" s="77"/>
      <c r="B199" s="76"/>
      <c r="C199" s="58">
        <v>409</v>
      </c>
      <c r="D199" s="58" t="s">
        <v>129</v>
      </c>
      <c r="E199" s="58" t="s">
        <v>1</v>
      </c>
      <c r="F199" s="58" t="s">
        <v>58</v>
      </c>
      <c r="G199" s="58">
        <v>1</v>
      </c>
      <c r="H199" s="57"/>
      <c r="I199" s="58" t="s">
        <v>298</v>
      </c>
      <c r="J199" s="46" t="e">
        <f>CONCATENATE("INSERT INTO `medical_vacancies` (`id`, `keyOrganization`, `job`, `division`, `bet`, `measures`) VALUES (NULL, ","'",D199,"', '",#REF!,"', ","'",#REF!,"', ","'",#REF!,"', ","'",I199,"');")</f>
        <v>#REF!</v>
      </c>
      <c r="K199" s="43" t="s">
        <v>149</v>
      </c>
      <c r="L199" s="44" t="s">
        <v>150</v>
      </c>
      <c r="M199" s="46" t="str">
        <f t="shared" si="9"/>
        <v>&lt;div id='entry'&gt;&lt;/div&gt;
&lt;link rel='stylesheet' href='http://h90428dg.beget.tech/css/style_doctor.css'&gt;
&lt;script src='https://yastatic.net/s3/frontend/forms/_/embed.js'&gt;&lt;/script&gt;
&lt;script src='http://h90428dg.beget.tech/js/POST_Request.js'&gt;&lt;/script&gt;
&lt;script&gt;let data = display('usman-crb');&lt;/script&gt;</v>
      </c>
    </row>
    <row r="200" spans="1:24" s="4" customFormat="1" ht="19.5" customHeight="1" x14ac:dyDescent="0.2">
      <c r="A200" s="77"/>
      <c r="B200" s="76"/>
      <c r="C200" s="58">
        <v>410</v>
      </c>
      <c r="D200" s="58" t="s">
        <v>129</v>
      </c>
      <c r="E200" s="58" t="s">
        <v>21</v>
      </c>
      <c r="F200" s="58" t="s">
        <v>59</v>
      </c>
      <c r="G200" s="58">
        <v>1</v>
      </c>
      <c r="H200" s="57"/>
      <c r="I200" s="58" t="s">
        <v>298</v>
      </c>
      <c r="J200" s="46" t="e">
        <f>CONCATENATE("INSERT INTO `medical_vacancies` (`id`, `keyOrganization`, `job`, `division`, `bet`, `measures`) VALUES (NULL, ","'",D200,"', '",#REF!,"', ","'",#REF!,"', ","'",#REF!,"', ","'",I200,"');")</f>
        <v>#REF!</v>
      </c>
      <c r="K200" s="43" t="s">
        <v>149</v>
      </c>
      <c r="L200" s="44" t="s">
        <v>150</v>
      </c>
      <c r="M200" s="46" t="str">
        <f t="shared" si="9"/>
        <v>&lt;div id='entry'&gt;&lt;/div&gt;
&lt;link rel='stylesheet' href='http://h90428dg.beget.tech/css/style_doctor.css'&gt;
&lt;script src='https://yastatic.net/s3/frontend/forms/_/embed.js'&gt;&lt;/script&gt;
&lt;script src='http://h90428dg.beget.tech/js/POST_Request.js'&gt;&lt;/script&gt;
&lt;script&gt;let data = display('usman-crb');&lt;/script&gt;</v>
      </c>
    </row>
    <row r="201" spans="1:24" s="4" customFormat="1" ht="19.5" customHeight="1" x14ac:dyDescent="0.2">
      <c r="A201" s="77"/>
      <c r="B201" s="76"/>
      <c r="C201" s="58">
        <v>411</v>
      </c>
      <c r="D201" s="58" t="s">
        <v>129</v>
      </c>
      <c r="E201" s="58" t="s">
        <v>43</v>
      </c>
      <c r="F201" s="58" t="s">
        <v>58</v>
      </c>
      <c r="G201" s="58">
        <v>1</v>
      </c>
      <c r="H201" s="57"/>
      <c r="I201" s="58" t="s">
        <v>298</v>
      </c>
      <c r="J201" s="46" t="e">
        <f>CONCATENATE("INSERT INTO `medical_vacancies` (`id`, `keyOrganization`, `job`, `division`, `bet`, `measures`) VALUES (NULL, ","'",D201,"', '",#REF!,"', ","'",#REF!,"', ","'",#REF!,"', ","'",I201,"');")</f>
        <v>#REF!</v>
      </c>
      <c r="K201" s="43" t="s">
        <v>149</v>
      </c>
      <c r="L201" s="44" t="s">
        <v>150</v>
      </c>
      <c r="M201" s="46" t="str">
        <f t="shared" si="9"/>
        <v>&lt;div id='entry'&gt;&lt;/div&gt;
&lt;link rel='stylesheet' href='http://h90428dg.beget.tech/css/style_doctor.css'&gt;
&lt;script src='https://yastatic.net/s3/frontend/forms/_/embed.js'&gt;&lt;/script&gt;
&lt;script src='http://h90428dg.beget.tech/js/POST_Request.js'&gt;&lt;/script&gt;
&lt;script&gt;let data = display('usman-crb');&lt;/script&gt;</v>
      </c>
    </row>
    <row r="202" spans="1:24" s="4" customFormat="1" ht="19.5" customHeight="1" x14ac:dyDescent="0.2">
      <c r="A202" s="77"/>
      <c r="B202" s="76"/>
      <c r="C202" s="58">
        <v>412</v>
      </c>
      <c r="D202" s="58" t="s">
        <v>129</v>
      </c>
      <c r="E202" s="58" t="s">
        <v>276</v>
      </c>
      <c r="F202" s="58" t="s">
        <v>58</v>
      </c>
      <c r="G202" s="58">
        <v>1</v>
      </c>
      <c r="H202" s="57"/>
      <c r="I202" s="58" t="s">
        <v>298</v>
      </c>
      <c r="J202" s="46" t="e">
        <f>CONCATENATE("INSERT INTO `medical_vacancies` (`id`, `keyOrganization`, `job`, `division`, `bet`, `measures`) VALUES (NULL, ","'",D202,"', '",#REF!,"', ","'",#REF!,"', ","'",#REF!,"', ","'",I202,"');")</f>
        <v>#REF!</v>
      </c>
      <c r="K202" s="43" t="s">
        <v>149</v>
      </c>
      <c r="L202" s="44" t="s">
        <v>150</v>
      </c>
      <c r="M202" s="46" t="str">
        <f t="shared" si="9"/>
        <v>&lt;div id='entry'&gt;&lt;/div&gt;
&lt;link rel='stylesheet' href='http://h90428dg.beget.tech/css/style_doctor.css'&gt;
&lt;script src='https://yastatic.net/s3/frontend/forms/_/embed.js'&gt;&lt;/script&gt;
&lt;script src='http://h90428dg.beget.tech/js/POST_Request.js'&gt;&lt;/script&gt;
&lt;script&gt;let data = display('usman-crb');&lt;/script&gt;</v>
      </c>
    </row>
    <row r="203" spans="1:24" s="4" customFormat="1" ht="19.5" customHeight="1" x14ac:dyDescent="0.2">
      <c r="A203" s="77"/>
      <c r="B203" s="76"/>
      <c r="C203" s="58"/>
      <c r="D203" s="58"/>
      <c r="E203" s="58" t="s">
        <v>9</v>
      </c>
      <c r="F203" s="58" t="s">
        <v>64</v>
      </c>
      <c r="G203" s="58">
        <v>1</v>
      </c>
      <c r="H203" s="57"/>
      <c r="I203" s="58" t="s">
        <v>298</v>
      </c>
      <c r="J203" s="46"/>
      <c r="K203" s="43"/>
      <c r="L203" s="44"/>
      <c r="M203" s="46"/>
    </row>
    <row r="204" spans="1:24" s="51" customFormat="1" ht="19.5" customHeight="1" x14ac:dyDescent="0.2">
      <c r="A204" s="81">
        <v>26</v>
      </c>
      <c r="B204" s="81" t="s">
        <v>53</v>
      </c>
      <c r="C204" s="58">
        <v>416</v>
      </c>
      <c r="D204" s="58" t="s">
        <v>130</v>
      </c>
      <c r="E204" s="58" t="s">
        <v>17</v>
      </c>
      <c r="F204" s="58" t="s">
        <v>58</v>
      </c>
      <c r="G204" s="58">
        <v>1</v>
      </c>
      <c r="H204" s="57"/>
      <c r="I204" s="58" t="s">
        <v>102</v>
      </c>
      <c r="J204" s="52" t="str">
        <f>CONCATENATE("INSERT INTO `medical_vacancies` (`id`, `keyOrganization`, `job`, `division`, `bet`, `measures`) VALUES (NULL, ","'",D204,"', '",E224,"', ","'",F223,"', ","'",G224,"', ","'",I204,"');")</f>
        <v>INSERT INTO `medical_vacancies` (`id`, `keyOrganization`, `job`, `division`, `bet`, `measures`) VALUES (NULL, 'hlevenskaya-crb', 'врач-хирург', 'поликлиника', '1', 'ежемесячная денежная компенсация за наем (поднаем) жилых помещений, единовременная выплата на улучшение бытовых условий, ежемесячная денежная компенсация по оплате ЖКХ');</v>
      </c>
      <c r="K204" s="53" t="s">
        <v>149</v>
      </c>
      <c r="L204" s="54" t="s">
        <v>150</v>
      </c>
      <c r="M204" s="52" t="str">
        <f t="shared" si="9"/>
        <v>&lt;div id='entry'&gt;&lt;/div&gt;
&lt;link rel='stylesheet' href='http://h90428dg.beget.tech/css/style_doctor.css'&gt;
&lt;script src='https://yastatic.net/s3/frontend/forms/_/embed.js'&gt;&lt;/script&gt;
&lt;script src='http://h90428dg.beget.tech/js/POST_Request.js'&gt;&lt;/script&gt;
&lt;script&gt;let data = display('hlevenskaya-crb');&lt;/script&gt;</v>
      </c>
      <c r="N204" s="4"/>
      <c r="O204" s="4"/>
      <c r="P204" s="4"/>
      <c r="Q204" s="4"/>
      <c r="R204" s="4"/>
      <c r="S204" s="4"/>
      <c r="T204" s="4"/>
      <c r="U204" s="4"/>
      <c r="V204" s="4"/>
      <c r="W204" s="4"/>
      <c r="X204" s="4"/>
    </row>
    <row r="205" spans="1:24" s="51" customFormat="1" ht="93" customHeight="1" x14ac:dyDescent="0.2">
      <c r="A205" s="82"/>
      <c r="B205" s="82"/>
      <c r="C205" s="58">
        <v>417</v>
      </c>
      <c r="D205" s="58" t="s">
        <v>130</v>
      </c>
      <c r="E205" s="58" t="s">
        <v>19</v>
      </c>
      <c r="F205" s="58" t="s">
        <v>59</v>
      </c>
      <c r="G205" s="58">
        <v>1</v>
      </c>
      <c r="H205" s="57"/>
      <c r="I205" s="58" t="s">
        <v>102</v>
      </c>
      <c r="J205" s="52" t="str">
        <f>CONCATENATE("INSERT INTO `medical_vacancies` (`id`, `keyOrganization`, `job`, `division`, `bet`, `measures`) VALUES (NULL, ","'",D205,"', '",E226,"', ","'",F224,"', ","'",G225,"', ","'",I205,"');")</f>
        <v>INSERT INTO `medical_vacancies` (`id`, `keyOrganization`, `job`, `division`, `bet`, `measures`) VALUES (NULL, 'hlevenskaya-crb', 'врач-кардиолог', 'поликлиника', '2', 'ежемесячная денежная компенсация за наем (поднаем) жилых помещений, единовременная выплата на улучшение бытовых условий, ежемесячная денежная компенсация по оплате ЖКХ');</v>
      </c>
      <c r="K205" s="53" t="s">
        <v>149</v>
      </c>
      <c r="L205" s="54" t="s">
        <v>150</v>
      </c>
      <c r="M205" s="52" t="str">
        <f t="shared" si="9"/>
        <v>&lt;div id='entry'&gt;&lt;/div&gt;
&lt;link rel='stylesheet' href='http://h90428dg.beget.tech/css/style_doctor.css'&gt;
&lt;script src='https://yastatic.net/s3/frontend/forms/_/embed.js'&gt;&lt;/script&gt;
&lt;script src='http://h90428dg.beget.tech/js/POST_Request.js'&gt;&lt;/script&gt;
&lt;script&gt;let data = display('hlevenskaya-crb');&lt;/script&gt;</v>
      </c>
      <c r="N205" s="4"/>
      <c r="O205" s="4"/>
      <c r="P205" s="4"/>
      <c r="Q205" s="4"/>
      <c r="R205" s="4"/>
      <c r="S205" s="4"/>
      <c r="T205" s="4"/>
      <c r="U205" s="4"/>
      <c r="V205" s="4"/>
      <c r="W205" s="4"/>
      <c r="X205" s="4"/>
    </row>
    <row r="206" spans="1:24" s="4" customFormat="1" ht="19.5" customHeight="1" x14ac:dyDescent="0.2">
      <c r="A206" s="77">
        <v>27</v>
      </c>
      <c r="B206" s="76" t="s">
        <v>330</v>
      </c>
      <c r="C206" s="58">
        <v>422</v>
      </c>
      <c r="D206" s="58" t="s">
        <v>131</v>
      </c>
      <c r="E206" s="58" t="s">
        <v>2</v>
      </c>
      <c r="F206" s="58" t="s">
        <v>58</v>
      </c>
      <c r="G206" s="58">
        <v>1</v>
      </c>
      <c r="H206" s="57"/>
      <c r="I206" s="58" t="s">
        <v>292</v>
      </c>
      <c r="J206" s="46" t="e">
        <f>CONCATENATE("INSERT INTO `medical_vacancies` (`id`, `keyOrganization`, `job`, `division`, `bet`, `measures`) VALUES (NULL, ","'",D206,"', '",#REF!,"', ","'",#REF!,"', ","'",#REF!,"', ","'",#REF!,"');")</f>
        <v>#REF!</v>
      </c>
      <c r="K206" s="43" t="s">
        <v>149</v>
      </c>
      <c r="L206" s="44" t="s">
        <v>150</v>
      </c>
      <c r="M206" s="46" t="str">
        <f t="shared" si="9"/>
        <v>&lt;div id='entry'&gt;&lt;/div&gt;
&lt;link rel='stylesheet' href='http://h90428dg.beget.tech/css/style_doctor.css'&gt;
&lt;script src='https://yastatic.net/s3/frontend/forms/_/embed.js'&gt;&lt;/script&gt;
&lt;script src='http://h90428dg.beget.tech/js/POST_Request.js'&gt;&lt;/script&gt;
&lt;script&gt;let data = display('chaplygin-crb');&lt;/script&gt;</v>
      </c>
    </row>
    <row r="207" spans="1:24" s="4" customFormat="1" ht="19.5" customHeight="1" x14ac:dyDescent="0.2">
      <c r="A207" s="77"/>
      <c r="B207" s="76"/>
      <c r="C207" s="58"/>
      <c r="D207" s="58"/>
      <c r="E207" s="58" t="s">
        <v>5</v>
      </c>
      <c r="F207" s="58" t="s">
        <v>58</v>
      </c>
      <c r="G207" s="56">
        <v>1</v>
      </c>
      <c r="H207" s="57"/>
      <c r="I207" s="58" t="s">
        <v>292</v>
      </c>
      <c r="J207" s="46"/>
      <c r="K207" s="43"/>
      <c r="L207" s="44"/>
      <c r="M207" s="46"/>
    </row>
    <row r="208" spans="1:24" s="4" customFormat="1" ht="19.5" customHeight="1" x14ac:dyDescent="0.2">
      <c r="A208" s="77"/>
      <c r="B208" s="76"/>
      <c r="C208" s="58">
        <v>423</v>
      </c>
      <c r="D208" s="58" t="s">
        <v>131</v>
      </c>
      <c r="E208" s="58" t="s">
        <v>24</v>
      </c>
      <c r="F208" s="58" t="s">
        <v>336</v>
      </c>
      <c r="G208" s="58">
        <v>2</v>
      </c>
      <c r="H208" s="57"/>
      <c r="I208" s="58" t="s">
        <v>101</v>
      </c>
      <c r="J208" s="46" t="e">
        <f>CONCATENATE("INSERT INTO `medical_vacancies` (`id`, `keyOrganization`, `job`, `division`, `bet`, `measures`) VALUES (NULL, ","'",D208,"', '",#REF!,"', ","'",#REF!,"', ","'",#REF!,"', ","'",I208,"');")</f>
        <v>#REF!</v>
      </c>
      <c r="K208" s="43" t="s">
        <v>149</v>
      </c>
      <c r="L208" s="44" t="s">
        <v>150</v>
      </c>
      <c r="M208" s="46" t="str">
        <f t="shared" si="9"/>
        <v>&lt;div id='entry'&gt;&lt;/div&gt;
&lt;link rel='stylesheet' href='http://h90428dg.beget.tech/css/style_doctor.css'&gt;
&lt;script src='https://yastatic.net/s3/frontend/forms/_/embed.js'&gt;&lt;/script&gt;
&lt;script src='http://h90428dg.beget.tech/js/POST_Request.js'&gt;&lt;/script&gt;
&lt;script&gt;let data = display('chaplygin-crb');&lt;/script&gt;</v>
      </c>
      <c r="R208" s="92"/>
    </row>
    <row r="209" spans="1:18" s="4" customFormat="1" ht="35.25" customHeight="1" x14ac:dyDescent="0.2">
      <c r="A209" s="77"/>
      <c r="B209" s="76"/>
      <c r="C209" s="58">
        <v>424</v>
      </c>
      <c r="D209" s="58" t="s">
        <v>131</v>
      </c>
      <c r="E209" s="58" t="s">
        <v>21</v>
      </c>
      <c r="F209" s="58" t="s">
        <v>59</v>
      </c>
      <c r="G209" s="58">
        <v>1</v>
      </c>
      <c r="H209" s="57"/>
      <c r="I209" s="58" t="s">
        <v>343</v>
      </c>
      <c r="J209" s="46" t="e">
        <f>CONCATENATE("INSERT INTO `medical_vacancies` (`id`, `keyOrganization`, `job`, `division`, `bet`, `measures`) VALUES (NULL, ","'",D209,"', '",#REF!,"', ","'",#REF!,"', ","'",#REF!,"', ","'",I209,"');")</f>
        <v>#REF!</v>
      </c>
      <c r="K209" s="43" t="s">
        <v>149</v>
      </c>
      <c r="L209" s="44" t="s">
        <v>150</v>
      </c>
      <c r="M209" s="46" t="str">
        <f t="shared" si="9"/>
        <v>&lt;div id='entry'&gt;&lt;/div&gt;
&lt;link rel='stylesheet' href='http://h90428dg.beget.tech/css/style_doctor.css'&gt;
&lt;script src='https://yastatic.net/s3/frontend/forms/_/embed.js'&gt;&lt;/script&gt;
&lt;script src='http://h90428dg.beget.tech/js/POST_Request.js'&gt;&lt;/script&gt;
&lt;script&gt;let data = display('chaplygin-crb');&lt;/script&gt;</v>
      </c>
      <c r="R209" s="92"/>
    </row>
    <row r="210" spans="1:18" s="4" customFormat="1" ht="19.5" customHeight="1" x14ac:dyDescent="0.2">
      <c r="A210" s="77">
        <v>28</v>
      </c>
      <c r="B210" s="76" t="s">
        <v>68</v>
      </c>
      <c r="C210" s="58">
        <v>438</v>
      </c>
      <c r="D210" s="58" t="s">
        <v>132</v>
      </c>
      <c r="E210" s="56" t="s">
        <v>4</v>
      </c>
      <c r="F210" s="56" t="s">
        <v>59</v>
      </c>
      <c r="G210" s="56">
        <v>2</v>
      </c>
      <c r="H210" s="57"/>
      <c r="I210" s="58"/>
      <c r="J210" s="46" t="e">
        <f>CONCATENATE("INSERT INTO `medical_vacancies` (`id`, `keyOrganization`, `job`, `division`, `bet`, `measures`) VALUES (NULL, ","'",D210,"', '",#REF!,"', ","'",#REF!,"', ","'",#REF!,"', ","'",I210,"');")</f>
        <v>#REF!</v>
      </c>
      <c r="K210" s="43" t="s">
        <v>149</v>
      </c>
      <c r="L210" s="44" t="s">
        <v>150</v>
      </c>
      <c r="M210" s="46" t="str">
        <f t="shared" si="9"/>
        <v>&lt;div id='entry'&gt;&lt;/div&gt;
&lt;link rel='stylesheet' href='http://h90428dg.beget.tech/css/style_doctor.css'&gt;
&lt;script src='https://yastatic.net/s3/frontend/forms/_/embed.js'&gt;&lt;/script&gt;
&lt;script src='http://h90428dg.beget.tech/js/POST_Request.js'&gt;&lt;/script&gt;
&lt;script&gt;let data = display('obl-clinic-bolnitsa');&lt;/script&gt;</v>
      </c>
    </row>
    <row r="211" spans="1:18" s="4" customFormat="1" ht="19.5" customHeight="1" x14ac:dyDescent="0.2">
      <c r="A211" s="77"/>
      <c r="B211" s="76"/>
      <c r="C211" s="58"/>
      <c r="D211" s="58"/>
      <c r="E211" s="56" t="s">
        <v>301</v>
      </c>
      <c r="F211" s="56" t="s">
        <v>59</v>
      </c>
      <c r="G211" s="56">
        <v>2</v>
      </c>
      <c r="H211" s="57"/>
      <c r="I211" s="58"/>
      <c r="J211" s="46"/>
      <c r="K211" s="43"/>
      <c r="L211" s="44"/>
      <c r="M211" s="46"/>
    </row>
    <row r="212" spans="1:18" s="4" customFormat="1" ht="19.5" customHeight="1" x14ac:dyDescent="0.2">
      <c r="A212" s="77"/>
      <c r="B212" s="76"/>
      <c r="C212" s="58">
        <v>439</v>
      </c>
      <c r="D212" s="58" t="s">
        <v>132</v>
      </c>
      <c r="E212" s="56" t="s">
        <v>65</v>
      </c>
      <c r="F212" s="56" t="s">
        <v>59</v>
      </c>
      <c r="G212" s="56">
        <v>1</v>
      </c>
      <c r="H212" s="57"/>
      <c r="I212" s="58"/>
      <c r="J212" s="46" t="e">
        <f>CONCATENATE("INSERT INTO `medical_vacancies` (`id`, `keyOrganization`, `job`, `division`, `bet`, `measures`) VALUES (NULL, ","'",D212,"', '",#REF!,"', ","'",#REF!,"', ","'",#REF!,"', ","'",I212,"');")</f>
        <v>#REF!</v>
      </c>
      <c r="K212" s="43" t="s">
        <v>149</v>
      </c>
      <c r="L212" s="44" t="s">
        <v>150</v>
      </c>
      <c r="M212" s="46" t="str">
        <f t="shared" si="9"/>
        <v>&lt;div id='entry'&gt;&lt;/div&gt;
&lt;link rel='stylesheet' href='http://h90428dg.beget.tech/css/style_doctor.css'&gt;
&lt;script src='https://yastatic.net/s3/frontend/forms/_/embed.js'&gt;&lt;/script&gt;
&lt;script src='http://h90428dg.beget.tech/js/POST_Request.js'&gt;&lt;/script&gt;
&lt;script&gt;let data = display('obl-clinic-bolnitsa');&lt;/script&gt;</v>
      </c>
    </row>
    <row r="213" spans="1:18" s="4" customFormat="1" ht="23.25" customHeight="1" x14ac:dyDescent="0.2">
      <c r="A213" s="77"/>
      <c r="B213" s="76"/>
      <c r="C213" s="58">
        <v>440</v>
      </c>
      <c r="D213" s="58" t="s">
        <v>132</v>
      </c>
      <c r="E213" s="56" t="s">
        <v>302</v>
      </c>
      <c r="F213" s="56" t="s">
        <v>59</v>
      </c>
      <c r="G213" s="56">
        <v>2</v>
      </c>
      <c r="H213" s="57"/>
      <c r="I213" s="58"/>
      <c r="J213" s="46" t="e">
        <f>CONCATENATE("INSERT INTO `medical_vacancies` (`id`, `keyOrganization`, `job`, `division`, `bet`, `measures`) VALUES (NULL, ","'",D213,"', '",#REF!,"', ","'",#REF!,"', ","'",#REF!,"', ","'",I213,"');")</f>
        <v>#REF!</v>
      </c>
      <c r="K213" s="43" t="s">
        <v>149</v>
      </c>
      <c r="L213" s="44" t="s">
        <v>150</v>
      </c>
      <c r="M213" s="46" t="str">
        <f t="shared" si="9"/>
        <v>&lt;div id='entry'&gt;&lt;/div&gt;
&lt;link rel='stylesheet' href='http://h90428dg.beget.tech/css/style_doctor.css'&gt;
&lt;script src='https://yastatic.net/s3/frontend/forms/_/embed.js'&gt;&lt;/script&gt;
&lt;script src='http://h90428dg.beget.tech/js/POST_Request.js'&gt;&lt;/script&gt;
&lt;script&gt;let data = display('obl-clinic-bolnitsa');&lt;/script&gt;</v>
      </c>
    </row>
    <row r="214" spans="1:18" s="4" customFormat="1" ht="19.5" customHeight="1" x14ac:dyDescent="0.2">
      <c r="A214" s="77"/>
      <c r="B214" s="76"/>
      <c r="C214" s="58">
        <v>441</v>
      </c>
      <c r="D214" s="58" t="s">
        <v>132</v>
      </c>
      <c r="E214" s="56" t="s">
        <v>16</v>
      </c>
      <c r="F214" s="56" t="s">
        <v>334</v>
      </c>
      <c r="G214" s="56">
        <v>3</v>
      </c>
      <c r="H214" s="57"/>
      <c r="I214" s="58"/>
      <c r="J214" s="46" t="e">
        <f>CONCATENATE("INSERT INTO `medical_vacancies` (`id`, `keyOrganization`, `job`, `division`, `bet`, `measures`) VALUES (NULL, ","'",D214,"', '",#REF!,"', ","'",#REF!,"', ","'",#REF!,"', ","'",I214,"');")</f>
        <v>#REF!</v>
      </c>
      <c r="K214" s="43" t="s">
        <v>149</v>
      </c>
      <c r="L214" s="44" t="s">
        <v>150</v>
      </c>
      <c r="M214" s="46" t="str">
        <f t="shared" si="9"/>
        <v>&lt;div id='entry'&gt;&lt;/div&gt;
&lt;link rel='stylesheet' href='http://h90428dg.beget.tech/css/style_doctor.css'&gt;
&lt;script src='https://yastatic.net/s3/frontend/forms/_/embed.js'&gt;&lt;/script&gt;
&lt;script src='http://h90428dg.beget.tech/js/POST_Request.js'&gt;&lt;/script&gt;
&lt;script&gt;let data = display('obl-clinic-bolnitsa');&lt;/script&gt;</v>
      </c>
    </row>
    <row r="215" spans="1:18" s="4" customFormat="1" ht="19.5" customHeight="1" x14ac:dyDescent="0.2">
      <c r="A215" s="77"/>
      <c r="B215" s="76"/>
      <c r="C215" s="58"/>
      <c r="D215" s="58"/>
      <c r="E215" s="56" t="s">
        <v>15</v>
      </c>
      <c r="F215" s="56" t="s">
        <v>59</v>
      </c>
      <c r="G215" s="56">
        <v>5</v>
      </c>
      <c r="H215" s="57"/>
      <c r="I215" s="58" t="s">
        <v>292</v>
      </c>
      <c r="J215" s="46"/>
      <c r="K215" s="43"/>
      <c r="L215" s="44"/>
      <c r="M215" s="46"/>
    </row>
    <row r="216" spans="1:18" s="4" customFormat="1" ht="19.5" customHeight="1" x14ac:dyDescent="0.2">
      <c r="A216" s="77"/>
      <c r="B216" s="76"/>
      <c r="C216" s="58"/>
      <c r="D216" s="58"/>
      <c r="E216" s="56" t="s">
        <v>303</v>
      </c>
      <c r="F216" s="56" t="s">
        <v>59</v>
      </c>
      <c r="G216" s="56">
        <v>2</v>
      </c>
      <c r="H216" s="57"/>
      <c r="I216" s="58" t="s">
        <v>292</v>
      </c>
      <c r="J216" s="46"/>
      <c r="K216" s="43"/>
      <c r="L216" s="44"/>
      <c r="M216" s="46"/>
    </row>
    <row r="217" spans="1:18" s="4" customFormat="1" ht="19.5" customHeight="1" x14ac:dyDescent="0.2">
      <c r="A217" s="77"/>
      <c r="B217" s="76"/>
      <c r="C217" s="58"/>
      <c r="D217" s="58"/>
      <c r="E217" s="56" t="s">
        <v>8</v>
      </c>
      <c r="F217" s="56" t="s">
        <v>59</v>
      </c>
      <c r="G217" s="56">
        <v>2</v>
      </c>
      <c r="H217" s="57"/>
      <c r="I217" s="58"/>
      <c r="J217" s="46"/>
      <c r="K217" s="43"/>
      <c r="L217" s="44"/>
      <c r="M217" s="46"/>
    </row>
    <row r="218" spans="1:18" s="4" customFormat="1" ht="19.5" customHeight="1" x14ac:dyDescent="0.2">
      <c r="A218" s="77"/>
      <c r="B218" s="76"/>
      <c r="C218" s="58"/>
      <c r="D218" s="58"/>
      <c r="E218" s="56" t="s">
        <v>6</v>
      </c>
      <c r="F218" s="56" t="s">
        <v>59</v>
      </c>
      <c r="G218" s="56">
        <v>2</v>
      </c>
      <c r="H218" s="57"/>
      <c r="I218" s="58"/>
      <c r="J218" s="46"/>
      <c r="K218" s="43"/>
      <c r="L218" s="44"/>
      <c r="M218" s="46"/>
    </row>
    <row r="219" spans="1:18" s="4" customFormat="1" ht="19.5" customHeight="1" x14ac:dyDescent="0.2">
      <c r="A219" s="77"/>
      <c r="B219" s="76"/>
      <c r="C219" s="58"/>
      <c r="D219" s="58"/>
      <c r="E219" s="56" t="s">
        <v>335</v>
      </c>
      <c r="F219" s="56" t="s">
        <v>59</v>
      </c>
      <c r="G219" s="56">
        <v>1</v>
      </c>
      <c r="H219" s="57"/>
      <c r="I219" s="58"/>
      <c r="J219" s="46"/>
      <c r="K219" s="43"/>
      <c r="L219" s="44"/>
      <c r="M219" s="46"/>
    </row>
    <row r="220" spans="1:18" s="4" customFormat="1" ht="19.5" customHeight="1" x14ac:dyDescent="0.2">
      <c r="A220" s="77">
        <v>29</v>
      </c>
      <c r="B220" s="76" t="s">
        <v>74</v>
      </c>
      <c r="C220" s="58">
        <v>445</v>
      </c>
      <c r="D220" s="58" t="s">
        <v>133</v>
      </c>
      <c r="E220" s="61" t="s">
        <v>6</v>
      </c>
      <c r="F220" s="61" t="s">
        <v>58</v>
      </c>
      <c r="G220" s="61">
        <v>1</v>
      </c>
      <c r="H220" s="57"/>
      <c r="I220" s="10"/>
      <c r="J220" s="46" t="e">
        <f>CONCATENATE("INSERT INTO `medical_vacancies` (`id`, `keyOrganization`, `job`, `division`, `bet`, `measures`) VALUES (NULL, ","'",D220,"', '",#REF!,"', ","'",F243,"', ","'",#REF!,"', ","'",I221,"');")</f>
        <v>#REF!</v>
      </c>
      <c r="K220" s="43" t="s">
        <v>149</v>
      </c>
      <c r="L220" s="44" t="s">
        <v>150</v>
      </c>
      <c r="M220" s="46" t="str">
        <f t="shared" ref="M220:M264" si="10">CONCATENATE(K220,D220,L220)</f>
        <v>&lt;div id='entry'&gt;&lt;/div&gt;
&lt;link rel='stylesheet' href='http://h90428dg.beget.tech/css/style_doctor.css'&gt;
&lt;script src='https://yastatic.net/s3/frontend/forms/_/embed.js'&gt;&lt;/script&gt;
&lt;script src='http://h90428dg.beget.tech/js/POST_Request.js'&gt;&lt;/script&gt;
&lt;script&gt;let data = display('obl-bolnitsa-2');&lt;/script&gt;</v>
      </c>
    </row>
    <row r="221" spans="1:18" s="4" customFormat="1" ht="19.5" customHeight="1" x14ac:dyDescent="0.2">
      <c r="A221" s="77"/>
      <c r="B221" s="76"/>
      <c r="C221" s="58"/>
      <c r="D221" s="58"/>
      <c r="E221" s="61" t="s">
        <v>5</v>
      </c>
      <c r="F221" s="61" t="s">
        <v>59</v>
      </c>
      <c r="G221" s="61">
        <v>1</v>
      </c>
      <c r="H221" s="57"/>
      <c r="I221" s="58" t="s">
        <v>292</v>
      </c>
      <c r="J221" s="46"/>
      <c r="K221" s="43"/>
      <c r="L221" s="44"/>
      <c r="M221" s="46"/>
    </row>
    <row r="222" spans="1:18" s="4" customFormat="1" ht="19.5" customHeight="1" x14ac:dyDescent="0.2">
      <c r="A222" s="77"/>
      <c r="B222" s="76"/>
      <c r="C222" s="58"/>
      <c r="D222" s="58"/>
      <c r="E222" s="61" t="s">
        <v>66</v>
      </c>
      <c r="F222" s="61" t="s">
        <v>58</v>
      </c>
      <c r="G222" s="61">
        <v>2</v>
      </c>
      <c r="H222" s="57"/>
      <c r="I222" s="58" t="s">
        <v>292</v>
      </c>
      <c r="J222" s="46"/>
      <c r="K222" s="43"/>
      <c r="L222" s="44"/>
      <c r="M222" s="46"/>
    </row>
    <row r="223" spans="1:18" s="4" customFormat="1" ht="19.5" customHeight="1" x14ac:dyDescent="0.2">
      <c r="A223" s="77"/>
      <c r="B223" s="76"/>
      <c r="C223" s="58">
        <v>446</v>
      </c>
      <c r="D223" s="58" t="s">
        <v>133</v>
      </c>
      <c r="E223" s="61" t="s">
        <v>13</v>
      </c>
      <c r="F223" s="61" t="s">
        <v>58</v>
      </c>
      <c r="G223" s="61">
        <v>1</v>
      </c>
      <c r="H223" s="57"/>
      <c r="I223" s="58" t="s">
        <v>292</v>
      </c>
      <c r="J223" s="46" t="e">
        <f>CONCATENATE("INSERT INTO `medical_vacancies` (`id`, `keyOrganization`, `job`, `division`, `bet`, `measures`) VALUES (NULL, ","'",D223,"', '",E245,"', ","'",F244,"', ","'",G245,"', ","'",#REF!,"');")</f>
        <v>#REF!</v>
      </c>
      <c r="K223" s="43" t="s">
        <v>149</v>
      </c>
      <c r="L223" s="44" t="s">
        <v>150</v>
      </c>
      <c r="M223" s="46" t="str">
        <f t="shared" si="10"/>
        <v>&lt;div id='entry'&gt;&lt;/div&gt;
&lt;link rel='stylesheet' href='http://h90428dg.beget.tech/css/style_doctor.css'&gt;
&lt;script src='https://yastatic.net/s3/frontend/forms/_/embed.js'&gt;&lt;/script&gt;
&lt;script src='http://h90428dg.beget.tech/js/POST_Request.js'&gt;&lt;/script&gt;
&lt;script&gt;let data = display('obl-bolnitsa-2');&lt;/script&gt;</v>
      </c>
    </row>
    <row r="224" spans="1:18" s="4" customFormat="1" ht="19.5" customHeight="1" x14ac:dyDescent="0.2">
      <c r="A224" s="77"/>
      <c r="B224" s="76"/>
      <c r="C224" s="58">
        <v>447</v>
      </c>
      <c r="D224" s="58" t="s">
        <v>133</v>
      </c>
      <c r="E224" s="61" t="s">
        <v>21</v>
      </c>
      <c r="F224" s="61" t="s">
        <v>58</v>
      </c>
      <c r="G224" s="61">
        <v>1</v>
      </c>
      <c r="H224" s="57"/>
      <c r="I224" s="10"/>
      <c r="J224" s="46" t="e">
        <f>CONCATENATE("INSERT INTO `medical_vacancies` (`id`, `keyOrganization`, `job`, `division`, `bet`, `measures`) VALUES (NULL, ","'",D224,"', '",#REF!,"', ","'",F245,"', ","'",G246,"', ","'",I222,"');")</f>
        <v>#REF!</v>
      </c>
      <c r="K224" s="43" t="s">
        <v>149</v>
      </c>
      <c r="L224" s="44" t="s">
        <v>150</v>
      </c>
      <c r="M224" s="46" t="str">
        <f t="shared" si="10"/>
        <v>&lt;div id='entry'&gt;&lt;/div&gt;
&lt;link rel='stylesheet' href='http://h90428dg.beget.tech/css/style_doctor.css'&gt;
&lt;script src='https://yastatic.net/s3/frontend/forms/_/embed.js'&gt;&lt;/script&gt;
&lt;script src='http://h90428dg.beget.tech/js/POST_Request.js'&gt;&lt;/script&gt;
&lt;script&gt;let data = display('obl-bolnitsa-2');&lt;/script&gt;</v>
      </c>
    </row>
    <row r="225" spans="1:13" s="4" customFormat="1" ht="19.5" customHeight="1" x14ac:dyDescent="0.2">
      <c r="A225" s="77"/>
      <c r="B225" s="76"/>
      <c r="C225" s="58">
        <v>448</v>
      </c>
      <c r="D225" s="58" t="s">
        <v>133</v>
      </c>
      <c r="E225" s="61" t="s">
        <v>16</v>
      </c>
      <c r="F225" s="61" t="s">
        <v>59</v>
      </c>
      <c r="G225" s="61">
        <v>2</v>
      </c>
      <c r="H225" s="57"/>
      <c r="I225" s="58"/>
      <c r="J225" s="46" t="e">
        <f>CONCATENATE("INSERT INTO `medical_vacancies` (`id`, `keyOrganization`, `job`, `division`, `bet`, `measures`) VALUES (NULL, ","'",D225,"', '",E249,"', ","'",#REF!,"', ","'",#REF!,"', ","'",#REF!,"');")</f>
        <v>#REF!</v>
      </c>
      <c r="K225" s="43" t="s">
        <v>149</v>
      </c>
      <c r="L225" s="44" t="s">
        <v>150</v>
      </c>
      <c r="M225" s="46" t="str">
        <f t="shared" si="10"/>
        <v>&lt;div id='entry'&gt;&lt;/div&gt;
&lt;link rel='stylesheet' href='http://h90428dg.beget.tech/css/style_doctor.css'&gt;
&lt;script src='https://yastatic.net/s3/frontend/forms/_/embed.js'&gt;&lt;/script&gt;
&lt;script src='http://h90428dg.beget.tech/js/POST_Request.js'&gt;&lt;/script&gt;
&lt;script&gt;let data = display('obl-bolnitsa-2');&lt;/script&gt;</v>
      </c>
    </row>
    <row r="226" spans="1:13" s="4" customFormat="1" ht="19.5" customHeight="1" x14ac:dyDescent="0.2">
      <c r="A226" s="77"/>
      <c r="B226" s="76"/>
      <c r="C226" s="58"/>
      <c r="D226" s="58"/>
      <c r="E226" s="61" t="s">
        <v>16</v>
      </c>
      <c r="F226" s="61" t="s">
        <v>304</v>
      </c>
      <c r="G226" s="61">
        <v>2</v>
      </c>
      <c r="H226" s="57"/>
      <c r="I226" s="58"/>
      <c r="J226" s="46"/>
      <c r="K226" s="43"/>
      <c r="L226" s="44"/>
      <c r="M226" s="46"/>
    </row>
    <row r="227" spans="1:13" s="4" customFormat="1" ht="19.5" customHeight="1" x14ac:dyDescent="0.2">
      <c r="A227" s="77"/>
      <c r="B227" s="76"/>
      <c r="C227" s="58">
        <v>449</v>
      </c>
      <c r="D227" s="58" t="s">
        <v>133</v>
      </c>
      <c r="E227" s="70" t="s">
        <v>44</v>
      </c>
      <c r="F227" s="70" t="s">
        <v>58</v>
      </c>
      <c r="G227" s="61">
        <v>1</v>
      </c>
      <c r="H227" s="57"/>
      <c r="I227" s="58" t="s">
        <v>292</v>
      </c>
      <c r="J227" s="46" t="e">
        <f>CONCATENATE("INSERT INTO `medical_vacancies` (`id`, `keyOrganization`, `job`, `division`, `bet`, `measures`) VALUES (NULL, ","'",D227,"', '",#REF!,"', ","'",F249,"', ","'",#REF!,"', ","'",#REF!,"');")</f>
        <v>#REF!</v>
      </c>
      <c r="K227" s="43" t="s">
        <v>149</v>
      </c>
      <c r="L227" s="44" t="s">
        <v>150</v>
      </c>
      <c r="M227" s="46" t="str">
        <f t="shared" si="10"/>
        <v>&lt;div id='entry'&gt;&lt;/div&gt;
&lt;link rel='stylesheet' href='http://h90428dg.beget.tech/css/style_doctor.css'&gt;
&lt;script src='https://yastatic.net/s3/frontend/forms/_/embed.js'&gt;&lt;/script&gt;
&lt;script src='http://h90428dg.beget.tech/js/POST_Request.js'&gt;&lt;/script&gt;
&lt;script&gt;let data = display('obl-bolnitsa-2');&lt;/script&gt;</v>
      </c>
    </row>
    <row r="228" spans="1:13" s="4" customFormat="1" ht="19.5" customHeight="1" x14ac:dyDescent="0.25">
      <c r="A228" s="77"/>
      <c r="B228" s="76"/>
      <c r="C228" s="58">
        <v>451</v>
      </c>
      <c r="D228" s="58" t="s">
        <v>133</v>
      </c>
      <c r="E228" s="70" t="s">
        <v>322</v>
      </c>
      <c r="F228" s="70" t="s">
        <v>58</v>
      </c>
      <c r="G228" s="70">
        <v>1</v>
      </c>
      <c r="H228" s="69"/>
      <c r="I228" s="58" t="s">
        <v>292</v>
      </c>
      <c r="J228" s="46" t="e">
        <f>CONCATENATE("INSERT INTO `medical_vacancies` (`id`, `keyOrganization`, `job`, `division`, `bet`, `measures`) VALUES (NULL, ","'",D228,"', '",#REF!,"', ","'",#REF!,"', ","'",#REF!,"', ","'",I225,"');")</f>
        <v>#REF!</v>
      </c>
      <c r="K228" s="43" t="s">
        <v>149</v>
      </c>
      <c r="L228" s="44" t="s">
        <v>150</v>
      </c>
      <c r="M228" s="46" t="str">
        <f t="shared" si="10"/>
        <v>&lt;div id='entry'&gt;&lt;/div&gt;
&lt;link rel='stylesheet' href='http://h90428dg.beget.tech/css/style_doctor.css'&gt;
&lt;script src='https://yastatic.net/s3/frontend/forms/_/embed.js'&gt;&lt;/script&gt;
&lt;script src='http://h90428dg.beget.tech/js/POST_Request.js'&gt;&lt;/script&gt;
&lt;script&gt;let data = display('obl-bolnitsa-2');&lt;/script&gt;</v>
      </c>
    </row>
    <row r="229" spans="1:13" s="4" customFormat="1" ht="19.5" customHeight="1" x14ac:dyDescent="0.25">
      <c r="A229" s="77"/>
      <c r="B229" s="76"/>
      <c r="C229" s="58"/>
      <c r="D229" s="58"/>
      <c r="E229" s="70" t="s">
        <v>60</v>
      </c>
      <c r="F229" s="70" t="s">
        <v>58</v>
      </c>
      <c r="G229" s="70">
        <v>2</v>
      </c>
      <c r="H229" s="69"/>
      <c r="I229" s="10"/>
      <c r="J229" s="46"/>
      <c r="K229" s="43"/>
      <c r="L229" s="44"/>
      <c r="M229" s="46"/>
    </row>
    <row r="230" spans="1:13" s="4" customFormat="1" ht="19.5" customHeight="1" x14ac:dyDescent="0.25">
      <c r="A230" s="77"/>
      <c r="B230" s="76"/>
      <c r="C230" s="58"/>
      <c r="D230" s="58"/>
      <c r="E230" s="70" t="s">
        <v>4</v>
      </c>
      <c r="F230" s="70" t="s">
        <v>152</v>
      </c>
      <c r="G230" s="70">
        <v>3</v>
      </c>
      <c r="H230" s="69"/>
      <c r="I230" s="10"/>
      <c r="J230" s="46"/>
      <c r="K230" s="43"/>
      <c r="L230" s="44"/>
      <c r="M230" s="46"/>
    </row>
    <row r="231" spans="1:13" s="4" customFormat="1" ht="19.5" customHeight="1" x14ac:dyDescent="0.25">
      <c r="A231" s="77"/>
      <c r="B231" s="76"/>
      <c r="C231" s="58"/>
      <c r="D231" s="58"/>
      <c r="E231" s="70" t="s">
        <v>14</v>
      </c>
      <c r="F231" s="70" t="s">
        <v>58</v>
      </c>
      <c r="G231" s="70">
        <v>1</v>
      </c>
      <c r="H231" s="69"/>
      <c r="I231" s="58" t="s">
        <v>292</v>
      </c>
      <c r="J231" s="46"/>
      <c r="K231" s="43"/>
      <c r="L231" s="44"/>
      <c r="M231" s="46"/>
    </row>
    <row r="232" spans="1:13" s="4" customFormat="1" ht="19.5" customHeight="1" x14ac:dyDescent="0.25">
      <c r="A232" s="77"/>
      <c r="B232" s="76"/>
      <c r="C232" s="58"/>
      <c r="D232" s="58"/>
      <c r="E232" s="61" t="s">
        <v>261</v>
      </c>
      <c r="F232" s="61" t="s">
        <v>58</v>
      </c>
      <c r="G232" s="70">
        <v>1</v>
      </c>
      <c r="H232" s="69"/>
      <c r="I232" s="10"/>
      <c r="J232" s="46"/>
      <c r="K232" s="43"/>
      <c r="L232" s="44"/>
      <c r="M232" s="46"/>
    </row>
    <row r="233" spans="1:13" s="4" customFormat="1" ht="19.5" customHeight="1" x14ac:dyDescent="0.2">
      <c r="A233" s="77">
        <v>30</v>
      </c>
      <c r="B233" s="76" t="s">
        <v>54</v>
      </c>
      <c r="C233" s="58">
        <v>460</v>
      </c>
      <c r="D233" s="58" t="s">
        <v>134</v>
      </c>
      <c r="E233" s="58" t="s">
        <v>287</v>
      </c>
      <c r="F233" s="58" t="s">
        <v>58</v>
      </c>
      <c r="G233" s="58">
        <v>1</v>
      </c>
      <c r="H233" s="57"/>
      <c r="I233" s="58"/>
      <c r="J233" s="46" t="e">
        <f>CONCATENATE("INSERT INTO `medical_vacancies` (`id`, `keyOrganization`, `job`, `division`, `bet`, `measures`) VALUES (NULL, ","'",D233,"', '",#REF!,"', ","'",#REF!,"', ","'",#REF!,"', ","'",#REF!,"');")</f>
        <v>#REF!</v>
      </c>
      <c r="K233" s="43" t="s">
        <v>149</v>
      </c>
      <c r="L233" s="44" t="s">
        <v>150</v>
      </c>
      <c r="M233" s="46" t="str">
        <f t="shared" si="10"/>
        <v>&lt;div id='entry'&gt;&lt;/div&gt;
&lt;link rel='stylesheet' href='http://h90428dg.beget.tech/css/style_doctor.css'&gt;
&lt;script src='https://yastatic.net/s3/frontend/forms/_/embed.js'&gt;&lt;/script&gt;
&lt;script src='http://h90428dg.beget.tech/js/POST_Request.js'&gt;&lt;/script&gt;
&lt;script&gt;let data = display('obl-det-bolnitsa');&lt;/script&gt;</v>
      </c>
    </row>
    <row r="234" spans="1:13" s="4" customFormat="1" ht="19.5" customHeight="1" x14ac:dyDescent="0.2">
      <c r="A234" s="77"/>
      <c r="B234" s="76"/>
      <c r="C234" s="58"/>
      <c r="D234" s="58"/>
      <c r="E234" s="58" t="s">
        <v>281</v>
      </c>
      <c r="F234" s="58" t="s">
        <v>59</v>
      </c>
      <c r="G234" s="58">
        <v>1</v>
      </c>
      <c r="H234" s="57"/>
      <c r="I234" s="58"/>
      <c r="J234" s="46"/>
      <c r="K234" s="43"/>
      <c r="L234" s="44"/>
      <c r="M234" s="46"/>
    </row>
    <row r="235" spans="1:13" s="4" customFormat="1" ht="19.5" customHeight="1" x14ac:dyDescent="0.2">
      <c r="A235" s="77"/>
      <c r="B235" s="76"/>
      <c r="C235" s="58">
        <v>462</v>
      </c>
      <c r="D235" s="58" t="s">
        <v>134</v>
      </c>
      <c r="E235" s="58" t="s">
        <v>31</v>
      </c>
      <c r="F235" s="58" t="s">
        <v>59</v>
      </c>
      <c r="G235" s="58">
        <v>1</v>
      </c>
      <c r="H235" s="57"/>
      <c r="I235" s="58"/>
      <c r="J235" s="46" t="e">
        <f>CONCATENATE("INSERT INTO `medical_vacancies` (`id`, `keyOrganization`, `job`, `division`, `bet`, `measures`) VALUES (NULL, ","'",D235,"', '",#REF!,"', ","'",#REF!,"', ","'",#REF!,"', ","'",I233,"');")</f>
        <v>#REF!</v>
      </c>
      <c r="K235" s="43" t="s">
        <v>149</v>
      </c>
      <c r="L235" s="44" t="s">
        <v>150</v>
      </c>
      <c r="M235" s="46" t="str">
        <f t="shared" si="10"/>
        <v>&lt;div id='entry'&gt;&lt;/div&gt;
&lt;link rel='stylesheet' href='http://h90428dg.beget.tech/css/style_doctor.css'&gt;
&lt;script src='https://yastatic.net/s3/frontend/forms/_/embed.js'&gt;&lt;/script&gt;
&lt;script src='http://h90428dg.beget.tech/js/POST_Request.js'&gt;&lt;/script&gt;
&lt;script&gt;let data = display('obl-det-bolnitsa');&lt;/script&gt;</v>
      </c>
    </row>
    <row r="236" spans="1:13" s="4" customFormat="1" ht="19.5" customHeight="1" x14ac:dyDescent="0.2">
      <c r="A236" s="77"/>
      <c r="B236" s="76"/>
      <c r="C236" s="58">
        <v>463</v>
      </c>
      <c r="D236" s="58" t="s">
        <v>134</v>
      </c>
      <c r="E236" s="58" t="s">
        <v>17</v>
      </c>
      <c r="F236" s="58" t="s">
        <v>58</v>
      </c>
      <c r="G236" s="58">
        <v>1</v>
      </c>
      <c r="H236" s="57"/>
      <c r="I236" s="58"/>
      <c r="J236" s="46" t="e">
        <f>CONCATENATE("INSERT INTO `medical_vacancies` (`id`, `keyOrganization`, `job`, `division`, `bet`, `measures`) VALUES (NULL, ","'",D236,"', '",#REF!,"', ","'",#REF!,"', ","'",#REF!,"', ","'",I234,"');")</f>
        <v>#REF!</v>
      </c>
      <c r="K236" s="43" t="s">
        <v>149</v>
      </c>
      <c r="L236" s="44" t="s">
        <v>150</v>
      </c>
      <c r="M236" s="46" t="str">
        <f t="shared" si="10"/>
        <v>&lt;div id='entry'&gt;&lt;/div&gt;
&lt;link rel='stylesheet' href='http://h90428dg.beget.tech/css/style_doctor.css'&gt;
&lt;script src='https://yastatic.net/s3/frontend/forms/_/embed.js'&gt;&lt;/script&gt;
&lt;script src='http://h90428dg.beget.tech/js/POST_Request.js'&gt;&lt;/script&gt;
&lt;script&gt;let data = display('obl-det-bolnitsa');&lt;/script&gt;</v>
      </c>
    </row>
    <row r="237" spans="1:13" s="4" customFormat="1" ht="19.5" customHeight="1" x14ac:dyDescent="0.2">
      <c r="A237" s="77"/>
      <c r="B237" s="76"/>
      <c r="C237" s="58"/>
      <c r="D237" s="58"/>
      <c r="E237" s="58" t="s">
        <v>8</v>
      </c>
      <c r="F237" s="58" t="s">
        <v>59</v>
      </c>
      <c r="G237" s="58">
        <v>1</v>
      </c>
      <c r="H237" s="57"/>
      <c r="I237" s="58"/>
      <c r="J237" s="46"/>
      <c r="K237" s="43"/>
      <c r="L237" s="44"/>
      <c r="M237" s="46"/>
    </row>
    <row r="238" spans="1:13" s="4" customFormat="1" ht="23.25" customHeight="1" x14ac:dyDescent="0.2">
      <c r="A238" s="77"/>
      <c r="B238" s="76"/>
      <c r="C238" s="58"/>
      <c r="D238" s="58"/>
      <c r="E238" s="58" t="s">
        <v>345</v>
      </c>
      <c r="F238" s="58" t="s">
        <v>59</v>
      </c>
      <c r="G238" s="58">
        <v>1</v>
      </c>
      <c r="H238" s="57"/>
      <c r="I238" s="58"/>
      <c r="J238" s="46"/>
      <c r="K238" s="43"/>
      <c r="L238" s="44"/>
      <c r="M238" s="46"/>
    </row>
    <row r="239" spans="1:13" s="4" customFormat="1" ht="33.75" customHeight="1" x14ac:dyDescent="0.2">
      <c r="A239" s="78">
        <v>31</v>
      </c>
      <c r="B239" s="81" t="s">
        <v>285</v>
      </c>
      <c r="C239" s="58"/>
      <c r="D239" s="58"/>
      <c r="E239" s="56" t="s">
        <v>354</v>
      </c>
      <c r="F239" s="58" t="s">
        <v>59</v>
      </c>
      <c r="G239" s="58">
        <v>1</v>
      </c>
      <c r="H239" s="57"/>
      <c r="I239" s="58"/>
      <c r="J239" s="47"/>
      <c r="K239" s="43"/>
      <c r="L239" s="44"/>
      <c r="M239" s="47"/>
    </row>
    <row r="240" spans="1:13" s="4" customFormat="1" ht="29.25" customHeight="1" x14ac:dyDescent="0.2">
      <c r="A240" s="79"/>
      <c r="B240" s="82"/>
      <c r="C240" s="58"/>
      <c r="D240" s="58"/>
      <c r="E240" s="56" t="s">
        <v>355</v>
      </c>
      <c r="F240" s="58" t="s">
        <v>59</v>
      </c>
      <c r="G240" s="58">
        <v>1</v>
      </c>
      <c r="H240" s="57"/>
      <c r="I240" s="58"/>
      <c r="J240" s="47"/>
      <c r="K240" s="43"/>
      <c r="L240" s="44"/>
      <c r="M240" s="47"/>
    </row>
    <row r="241" spans="1:24" s="4" customFormat="1" ht="19.5" customHeight="1" x14ac:dyDescent="0.25">
      <c r="A241" s="79"/>
      <c r="B241" s="82"/>
      <c r="C241" s="58">
        <v>474</v>
      </c>
      <c r="D241" s="58" t="s">
        <v>135</v>
      </c>
      <c r="E241" s="58" t="s">
        <v>41</v>
      </c>
      <c r="F241" s="58" t="s">
        <v>59</v>
      </c>
      <c r="G241" s="58">
        <v>1</v>
      </c>
      <c r="H241" s="69"/>
      <c r="I241" s="10"/>
      <c r="J241" s="46" t="e">
        <f>CONCATENATE("INSERT INTO `medical_vacancies` (`id`, `keyOrganization`, `job`, `division`, `bet`, `measures`) VALUES (NULL, ","'",D241,"', '",E259,"', ","'",F257,"', ","'",G259,"', ","'",#REF!,"');")</f>
        <v>#REF!</v>
      </c>
      <c r="K241" s="43" t="s">
        <v>149</v>
      </c>
      <c r="L241" s="44" t="s">
        <v>150</v>
      </c>
      <c r="M241" s="46" t="str">
        <f t="shared" si="10"/>
        <v>&lt;div id='entry'&gt;&lt;/div&gt;
&lt;link rel='stylesheet' href='http://h90428dg.beget.tech/css/style_doctor.css'&gt;
&lt;script src='https://yastatic.net/s3/frontend/forms/_/embed.js'&gt;&lt;/script&gt;
&lt;script src='http://h90428dg.beget.tech/js/POST_Request.js'&gt;&lt;/script&gt;
&lt;script&gt;let data = display('obl-psich-nevr-bolnitsa-1');&lt;/script&gt;</v>
      </c>
    </row>
    <row r="242" spans="1:24" s="4" customFormat="1" ht="19.5" customHeight="1" x14ac:dyDescent="0.25">
      <c r="A242" s="79"/>
      <c r="B242" s="82"/>
      <c r="C242" s="58"/>
      <c r="D242" s="58"/>
      <c r="E242" s="58" t="s">
        <v>49</v>
      </c>
      <c r="F242" s="58" t="s">
        <v>58</v>
      </c>
      <c r="G242" s="58">
        <v>1</v>
      </c>
      <c r="H242" s="69"/>
      <c r="I242" s="58" t="s">
        <v>292</v>
      </c>
      <c r="J242" s="46"/>
      <c r="K242" s="43"/>
      <c r="L242" s="44"/>
      <c r="M242" s="46"/>
    </row>
    <row r="243" spans="1:24" s="4" customFormat="1" ht="18.75" customHeight="1" x14ac:dyDescent="0.25">
      <c r="A243" s="79"/>
      <c r="B243" s="82"/>
      <c r="C243" s="58">
        <v>475</v>
      </c>
      <c r="D243" s="58" t="s">
        <v>135</v>
      </c>
      <c r="E243" s="58" t="s">
        <v>26</v>
      </c>
      <c r="F243" s="58" t="s">
        <v>59</v>
      </c>
      <c r="G243" s="58">
        <v>1</v>
      </c>
      <c r="H243" s="69"/>
      <c r="I243" s="58" t="s">
        <v>292</v>
      </c>
      <c r="J243" s="46" t="str">
        <f>CONCATENATE("INSERT INTO `medical_vacancies` (`id`, `keyOrganization`, `job`, `division`, `bet`, `measures`) VALUES (NULL, ","'",D243,"', '",E260,"', ","'",F259,"', ","'",G260,"', ","'",I242,"');")</f>
        <v>INSERT INTO `medical_vacancies` (`id`, `keyOrganization`, `job`, `division`, `bet`, `measures`) VALUES (NULL, 'obl-psich-nevr-bolnitsa-1', 'врач-эндоскопист', 'стационар', '1', 'предусмотрена социальная выплата на приобретение или строительство жилья, для докторов медицинских наук выплата 5 млн.руб., ежемесячная денежная компенсация за наем (поднаем) жилых помещений');</v>
      </c>
      <c r="K243" s="43" t="s">
        <v>149</v>
      </c>
      <c r="L243" s="44" t="s">
        <v>150</v>
      </c>
      <c r="M243" s="46" t="str">
        <f t="shared" si="10"/>
        <v>&lt;div id='entry'&gt;&lt;/div&gt;
&lt;link rel='stylesheet' href='http://h90428dg.beget.tech/css/style_doctor.css'&gt;
&lt;script src='https://yastatic.net/s3/frontend/forms/_/embed.js'&gt;&lt;/script&gt;
&lt;script src='http://h90428dg.beget.tech/js/POST_Request.js'&gt;&lt;/script&gt;
&lt;script&gt;let data = display('obl-psich-nevr-bolnitsa-1');&lt;/script&gt;</v>
      </c>
    </row>
    <row r="244" spans="1:24" s="4" customFormat="1" ht="22.5" customHeight="1" x14ac:dyDescent="0.25">
      <c r="A244" s="79"/>
      <c r="B244" s="82"/>
      <c r="C244" s="58"/>
      <c r="D244" s="58"/>
      <c r="E244" s="58" t="s">
        <v>308</v>
      </c>
      <c r="F244" s="58" t="s">
        <v>58</v>
      </c>
      <c r="G244" s="58">
        <v>1</v>
      </c>
      <c r="H244" s="69"/>
      <c r="I244" s="58" t="s">
        <v>292</v>
      </c>
      <c r="J244" s="46"/>
      <c r="K244" s="43"/>
      <c r="L244" s="44"/>
      <c r="M244" s="46"/>
    </row>
    <row r="245" spans="1:24" s="4" customFormat="1" ht="19.5" customHeight="1" x14ac:dyDescent="0.25">
      <c r="A245" s="79"/>
      <c r="B245" s="82"/>
      <c r="C245" s="58"/>
      <c r="D245" s="58"/>
      <c r="E245" s="58" t="s">
        <v>278</v>
      </c>
      <c r="F245" s="58" t="s">
        <v>59</v>
      </c>
      <c r="G245" s="58">
        <v>1</v>
      </c>
      <c r="H245" s="69"/>
      <c r="I245" s="58" t="s">
        <v>292</v>
      </c>
      <c r="J245" s="46"/>
      <c r="K245" s="43"/>
      <c r="L245" s="44"/>
      <c r="M245" s="46"/>
    </row>
    <row r="246" spans="1:24" s="4" customFormat="1" ht="19.5" customHeight="1" x14ac:dyDescent="0.25">
      <c r="A246" s="79"/>
      <c r="B246" s="82"/>
      <c r="C246" s="58">
        <v>477</v>
      </c>
      <c r="D246" s="58" t="s">
        <v>135</v>
      </c>
      <c r="E246" s="58" t="s">
        <v>49</v>
      </c>
      <c r="F246" s="58" t="s">
        <v>59</v>
      </c>
      <c r="G246" s="58">
        <v>6</v>
      </c>
      <c r="H246" s="69"/>
      <c r="I246" s="58" t="s">
        <v>292</v>
      </c>
      <c r="J246" s="46" t="e">
        <f>CONCATENATE("INSERT INTO `medical_vacancies` (`id`, `keyOrganization`, `job`, `division`, `bet`, `measures`) VALUES (NULL, ","'",D246,"', '",#REF!,"', ","'",#REF!,"', ","'",#REF!,"', ","'",I246,"');")</f>
        <v>#REF!</v>
      </c>
      <c r="K246" s="43" t="s">
        <v>149</v>
      </c>
      <c r="L246" s="44" t="s">
        <v>150</v>
      </c>
      <c r="M246" s="46" t="str">
        <f t="shared" si="10"/>
        <v>&lt;div id='entry'&gt;&lt;/div&gt;
&lt;link rel='stylesheet' href='http://h90428dg.beget.tech/css/style_doctor.css'&gt;
&lt;script src='https://yastatic.net/s3/frontend/forms/_/embed.js'&gt;&lt;/script&gt;
&lt;script src='http://h90428dg.beget.tech/js/POST_Request.js'&gt;&lt;/script&gt;
&lt;script&gt;let data = display('obl-psich-nevr-bolnitsa-1');&lt;/script&gt;</v>
      </c>
    </row>
    <row r="247" spans="1:24" s="4" customFormat="1" ht="19.5" customHeight="1" x14ac:dyDescent="0.25">
      <c r="A247" s="79"/>
      <c r="B247" s="82"/>
      <c r="C247" s="58"/>
      <c r="D247" s="58"/>
      <c r="E247" s="58" t="s">
        <v>12</v>
      </c>
      <c r="F247" s="58" t="s">
        <v>59</v>
      </c>
      <c r="G247" s="58">
        <v>1</v>
      </c>
      <c r="H247" s="69"/>
      <c r="I247" s="58" t="s">
        <v>292</v>
      </c>
      <c r="J247" s="46"/>
      <c r="K247" s="43"/>
      <c r="L247" s="44"/>
      <c r="M247" s="46"/>
    </row>
    <row r="248" spans="1:24" s="4" customFormat="1" ht="19.5" customHeight="1" x14ac:dyDescent="0.25">
      <c r="A248" s="79"/>
      <c r="B248" s="82"/>
      <c r="C248" s="58"/>
      <c r="D248" s="58"/>
      <c r="E248" s="58" t="s">
        <v>4</v>
      </c>
      <c r="F248" s="58" t="s">
        <v>58</v>
      </c>
      <c r="G248" s="58">
        <v>1</v>
      </c>
      <c r="H248" s="69"/>
      <c r="J248" s="46"/>
      <c r="K248" s="43"/>
      <c r="L248" s="44"/>
      <c r="M248" s="46"/>
    </row>
    <row r="249" spans="1:24" s="4" customFormat="1" ht="19.5" customHeight="1" x14ac:dyDescent="0.25">
      <c r="A249" s="79"/>
      <c r="B249" s="82"/>
      <c r="C249" s="58"/>
      <c r="D249" s="58"/>
      <c r="E249" s="58" t="s">
        <v>9</v>
      </c>
      <c r="F249" s="58" t="s">
        <v>59</v>
      </c>
      <c r="G249" s="58">
        <v>1</v>
      </c>
      <c r="H249" s="69"/>
      <c r="I249" s="58"/>
      <c r="J249" s="46"/>
      <c r="K249" s="43"/>
      <c r="L249" s="44"/>
      <c r="M249" s="46"/>
    </row>
    <row r="250" spans="1:24" s="51" customFormat="1" ht="39.75" customHeight="1" x14ac:dyDescent="0.2">
      <c r="A250" s="76">
        <v>32</v>
      </c>
      <c r="B250" s="76" t="s">
        <v>55</v>
      </c>
      <c r="C250" s="58">
        <v>484</v>
      </c>
      <c r="D250" s="58" t="s">
        <v>136</v>
      </c>
      <c r="E250" s="61" t="s">
        <v>76</v>
      </c>
      <c r="F250" s="61" t="s">
        <v>59</v>
      </c>
      <c r="G250" s="61">
        <v>1</v>
      </c>
      <c r="H250" s="57"/>
      <c r="I250" s="58" t="s">
        <v>273</v>
      </c>
      <c r="J250" s="52" t="e">
        <f>CONCATENATE("INSERT INTO `medical_vacancies` (`id`, `keyOrganization`, `job`, `division`, `bet`, `measures`) VALUES (NULL, ","'",D250,"', '",#REF!,"', ","'",#REF!,"', ","'",#REF!,"', ","'",#REF!,"');")</f>
        <v>#REF!</v>
      </c>
      <c r="K250" s="53" t="s">
        <v>149</v>
      </c>
      <c r="L250" s="54" t="s">
        <v>150</v>
      </c>
      <c r="M250" s="52" t="str">
        <f t="shared" si="10"/>
        <v>&lt;div id='entry'&gt;&lt;/div&gt;
&lt;link rel='stylesheet' href='http://h90428dg.beget.tech/css/style_doctor.css'&gt;
&lt;script src='https://yastatic.net/s3/frontend/forms/_/embed.js'&gt;&lt;/script&gt;
&lt;script src='http://h90428dg.beget.tech/js/POST_Request.js'&gt;&lt;/script&gt;
&lt;script&gt;let data = display('obl-tub-disp');&lt;/script&gt;</v>
      </c>
      <c r="N250" s="4"/>
      <c r="O250" s="4"/>
      <c r="P250" s="4"/>
      <c r="Q250" s="4"/>
      <c r="R250" s="4"/>
      <c r="S250" s="4"/>
      <c r="T250" s="4"/>
      <c r="U250" s="4"/>
      <c r="V250" s="4"/>
      <c r="W250" s="4"/>
      <c r="X250" s="4"/>
    </row>
    <row r="251" spans="1:24" s="51" customFormat="1" ht="19.5" customHeight="1" x14ac:dyDescent="0.2">
      <c r="A251" s="76"/>
      <c r="B251" s="76"/>
      <c r="C251" s="58"/>
      <c r="D251" s="58"/>
      <c r="E251" s="61" t="s">
        <v>290</v>
      </c>
      <c r="F251" s="61" t="s">
        <v>58</v>
      </c>
      <c r="G251" s="61">
        <v>4</v>
      </c>
      <c r="H251" s="57"/>
      <c r="I251" s="58" t="s">
        <v>273</v>
      </c>
      <c r="J251" s="52"/>
      <c r="K251" s="53"/>
      <c r="L251" s="54"/>
      <c r="M251" s="52"/>
      <c r="N251" s="4"/>
      <c r="O251" s="4"/>
      <c r="P251" s="4"/>
      <c r="Q251" s="4"/>
      <c r="R251" s="4"/>
      <c r="S251" s="4"/>
      <c r="T251" s="4"/>
      <c r="U251" s="4"/>
      <c r="V251" s="4"/>
      <c r="W251" s="4"/>
      <c r="X251" s="4"/>
    </row>
    <row r="252" spans="1:24" s="51" customFormat="1" ht="19.5" customHeight="1" x14ac:dyDescent="0.2">
      <c r="A252" s="76"/>
      <c r="B252" s="76"/>
      <c r="C252" s="58">
        <v>485</v>
      </c>
      <c r="D252" s="58" t="s">
        <v>136</v>
      </c>
      <c r="E252" s="61" t="s">
        <v>3</v>
      </c>
      <c r="F252" s="61" t="s">
        <v>59</v>
      </c>
      <c r="G252" s="61">
        <v>1</v>
      </c>
      <c r="H252" s="57"/>
      <c r="I252" s="58" t="s">
        <v>273</v>
      </c>
      <c r="J252" s="52" t="e">
        <f>CONCATENATE("INSERT INTO `medical_vacancies` (`id`, `keyOrganization`, `job`, `division`, `bet`, `measures`) VALUES (NULL, ","'",D252,"', '",#REF!,"', ","'",#REF!,"', ","'",#REF!,"', ","'",I250,"');")</f>
        <v>#REF!</v>
      </c>
      <c r="K252" s="53" t="s">
        <v>149</v>
      </c>
      <c r="L252" s="54" t="s">
        <v>150</v>
      </c>
      <c r="M252" s="52" t="str">
        <f t="shared" si="10"/>
        <v>&lt;div id='entry'&gt;&lt;/div&gt;
&lt;link rel='stylesheet' href='http://h90428dg.beget.tech/css/style_doctor.css'&gt;
&lt;script src='https://yastatic.net/s3/frontend/forms/_/embed.js'&gt;&lt;/script&gt;
&lt;script src='http://h90428dg.beget.tech/js/POST_Request.js'&gt;&lt;/script&gt;
&lt;script&gt;let data = display('obl-tub-disp');&lt;/script&gt;</v>
      </c>
      <c r="N252" s="4"/>
      <c r="O252" s="4"/>
      <c r="P252" s="4"/>
      <c r="Q252" s="4"/>
      <c r="R252" s="4"/>
      <c r="S252" s="4"/>
      <c r="T252" s="4"/>
      <c r="U252" s="4"/>
      <c r="V252" s="4"/>
      <c r="W252" s="4"/>
      <c r="X252" s="4"/>
    </row>
    <row r="253" spans="1:24" s="51" customFormat="1" ht="19.5" customHeight="1" x14ac:dyDescent="0.2">
      <c r="A253" s="76"/>
      <c r="B253" s="76"/>
      <c r="C253" s="58">
        <v>486</v>
      </c>
      <c r="D253" s="58" t="s">
        <v>136</v>
      </c>
      <c r="E253" s="61" t="s">
        <v>27</v>
      </c>
      <c r="F253" s="61" t="s">
        <v>59</v>
      </c>
      <c r="G253" s="61">
        <v>1</v>
      </c>
      <c r="H253" s="57"/>
      <c r="I253" s="58" t="s">
        <v>273</v>
      </c>
      <c r="J253" s="52" t="e">
        <f>CONCATENATE("INSERT INTO `medical_vacancies` (`id`, `keyOrganization`, `job`, `division`, `bet`, `measures`) VALUES (NULL, ","'",D253,"', '",#REF!,"', ","'",#REF!,"', ","'",#REF!,"', ","'",I253,"');")</f>
        <v>#REF!</v>
      </c>
      <c r="K253" s="53" t="s">
        <v>149</v>
      </c>
      <c r="L253" s="54" t="s">
        <v>150</v>
      </c>
      <c r="M253" s="52" t="str">
        <f t="shared" si="10"/>
        <v>&lt;div id='entry'&gt;&lt;/div&gt;
&lt;link rel='stylesheet' href='http://h90428dg.beget.tech/css/style_doctor.css'&gt;
&lt;script src='https://yastatic.net/s3/frontend/forms/_/embed.js'&gt;&lt;/script&gt;
&lt;script src='http://h90428dg.beget.tech/js/POST_Request.js'&gt;&lt;/script&gt;
&lt;script&gt;let data = display('obl-tub-disp');&lt;/script&gt;</v>
      </c>
      <c r="N253" s="4"/>
      <c r="O253" s="4"/>
      <c r="P253" s="4"/>
      <c r="Q253" s="4"/>
      <c r="R253" s="4"/>
      <c r="S253" s="4"/>
      <c r="T253" s="4"/>
      <c r="U253" s="4"/>
      <c r="V253" s="4"/>
      <c r="W253" s="4"/>
      <c r="X253" s="4"/>
    </row>
    <row r="254" spans="1:24" s="4" customFormat="1" ht="27.75" customHeight="1" x14ac:dyDescent="0.2">
      <c r="A254" s="77">
        <v>33</v>
      </c>
      <c r="B254" s="76" t="s">
        <v>333</v>
      </c>
      <c r="C254" s="58">
        <v>502</v>
      </c>
      <c r="D254" s="58" t="s">
        <v>137</v>
      </c>
      <c r="E254" s="58" t="s">
        <v>26</v>
      </c>
      <c r="F254" s="58" t="s">
        <v>59</v>
      </c>
      <c r="G254" s="61">
        <v>1</v>
      </c>
      <c r="H254" s="57">
        <v>68.89</v>
      </c>
      <c r="I254" s="58" t="s">
        <v>292</v>
      </c>
      <c r="J254" s="46" t="e">
        <f>CONCATENATE("INSERT INTO `medical_vacancies` (`id`, `keyOrganization`, `job`, `division`, `bet`, `measures`) VALUES (NULL, ","'",D254,"', '",#REF!,"', ","'",#REF!,"', ","'",#REF!,"', ","'",I254,"');")</f>
        <v>#REF!</v>
      </c>
      <c r="K254" s="43" t="s">
        <v>149</v>
      </c>
      <c r="L254" s="44" t="s">
        <v>150</v>
      </c>
      <c r="M254" s="46" t="str">
        <f t="shared" si="10"/>
        <v>&lt;div id='entry'&gt;&lt;/div&gt;
&lt;link rel='stylesheet' href='http://h90428dg.beget.tech/css/style_doctor.css'&gt;
&lt;script src='https://yastatic.net/s3/frontend/forms/_/embed.js'&gt;&lt;/script&gt;
&lt;script src='http://h90428dg.beget.tech/js/POST_Request.js'&gt;&lt;/script&gt;
&lt;script&gt;let data = display('obl-nark-disp');&lt;/script&gt;</v>
      </c>
    </row>
    <row r="255" spans="1:24" s="4" customFormat="1" ht="27.75" customHeight="1" x14ac:dyDescent="0.2">
      <c r="A255" s="77"/>
      <c r="B255" s="76"/>
      <c r="C255" s="58"/>
      <c r="D255" s="58"/>
      <c r="E255" s="58" t="s">
        <v>32</v>
      </c>
      <c r="F255" s="58" t="s">
        <v>79</v>
      </c>
      <c r="G255" s="61">
        <v>3</v>
      </c>
      <c r="H255" s="57"/>
      <c r="I255" s="58" t="s">
        <v>292</v>
      </c>
      <c r="J255" s="46"/>
      <c r="K255" s="43"/>
      <c r="L255" s="44"/>
      <c r="M255" s="46"/>
    </row>
    <row r="256" spans="1:24" s="4" customFormat="1" ht="27.75" customHeight="1" x14ac:dyDescent="0.2">
      <c r="A256" s="77"/>
      <c r="B256" s="76"/>
      <c r="C256" s="58"/>
      <c r="D256" s="58"/>
      <c r="E256" s="58" t="s">
        <v>15</v>
      </c>
      <c r="F256" s="58" t="s">
        <v>59</v>
      </c>
      <c r="G256" s="61">
        <v>1</v>
      </c>
      <c r="H256" s="57"/>
      <c r="I256" s="58" t="s">
        <v>292</v>
      </c>
      <c r="J256" s="46"/>
      <c r="K256" s="43"/>
      <c r="L256" s="44"/>
      <c r="M256" s="46"/>
    </row>
    <row r="257" spans="1:16" s="4" customFormat="1" ht="19.5" customHeight="1" x14ac:dyDescent="0.2">
      <c r="A257" s="77">
        <v>34</v>
      </c>
      <c r="B257" s="76" t="s">
        <v>72</v>
      </c>
      <c r="C257" s="58">
        <v>506</v>
      </c>
      <c r="D257" s="58" t="s">
        <v>138</v>
      </c>
      <c r="E257" s="56" t="s">
        <v>15</v>
      </c>
      <c r="F257" s="56" t="s">
        <v>59</v>
      </c>
      <c r="G257" s="58">
        <v>1</v>
      </c>
      <c r="H257" s="57" t="s">
        <v>263</v>
      </c>
      <c r="I257" s="58" t="s">
        <v>292</v>
      </c>
      <c r="J257" s="46" t="e">
        <f>CONCATENATE("INSERT INTO `medical_vacancies` (`id`, `keyOrganization`, `job`, `division`, `bet`, `measures`) VALUES (NULL, ","'",D257,"', '",#REF!,"', ","'",F273,"', ","'",#REF!,"', ","'",I257,"');")</f>
        <v>#REF!</v>
      </c>
      <c r="K257" s="43" t="s">
        <v>149</v>
      </c>
      <c r="L257" s="44" t="s">
        <v>150</v>
      </c>
      <c r="M257" s="46" t="str">
        <f t="shared" si="10"/>
        <v>&lt;div id='entry'&gt;&lt;/div&gt;
&lt;link rel='stylesheet' href='http://h90428dg.beget.tech/css/style_doctor.css'&gt;
&lt;script src='https://yastatic.net/s3/frontend/forms/_/embed.js'&gt;&lt;/script&gt;
&lt;script src='http://h90428dg.beget.tech/js/POST_Request.js'&gt;&lt;/script&gt;
&lt;script&gt;let data = display('obl-onco-disp');&lt;/script&gt;</v>
      </c>
    </row>
    <row r="258" spans="1:16" s="4" customFormat="1" ht="19.5" customHeight="1" x14ac:dyDescent="0.2">
      <c r="A258" s="77"/>
      <c r="B258" s="76"/>
      <c r="C258" s="58"/>
      <c r="D258" s="58"/>
      <c r="E258" s="58" t="s">
        <v>26</v>
      </c>
      <c r="F258" s="58" t="s">
        <v>59</v>
      </c>
      <c r="G258" s="58">
        <v>1</v>
      </c>
      <c r="H258" s="57"/>
      <c r="I258" s="58" t="s">
        <v>292</v>
      </c>
      <c r="J258" s="46"/>
      <c r="K258" s="43"/>
      <c r="L258" s="44"/>
      <c r="M258" s="46"/>
    </row>
    <row r="259" spans="1:16" s="4" customFormat="1" ht="19.5" customHeight="1" x14ac:dyDescent="0.2">
      <c r="A259" s="77"/>
      <c r="B259" s="76"/>
      <c r="C259" s="58">
        <v>507</v>
      </c>
      <c r="D259" s="58" t="s">
        <v>138</v>
      </c>
      <c r="E259" s="56" t="s">
        <v>309</v>
      </c>
      <c r="F259" s="56" t="s">
        <v>59</v>
      </c>
      <c r="G259" s="56">
        <v>1</v>
      </c>
      <c r="H259" s="57" t="s">
        <v>263</v>
      </c>
      <c r="J259" s="46" t="e">
        <f>CONCATENATE("INSERT INTO `medical_vacancies` (`id`, `keyOrganization`, `job`, `division`, `bet`, `measures`) VALUES (NULL, ","'",D259,"', '",#REF!,"', ","'",F275,"', ","'",#REF!,"', ","'",I258,"');")</f>
        <v>#REF!</v>
      </c>
      <c r="K259" s="43"/>
      <c r="L259" s="44"/>
      <c r="M259" s="46"/>
    </row>
    <row r="260" spans="1:16" s="4" customFormat="1" ht="19.5" customHeight="1" x14ac:dyDescent="0.2">
      <c r="A260" s="77"/>
      <c r="B260" s="76"/>
      <c r="C260" s="58"/>
      <c r="D260" s="58"/>
      <c r="E260" s="58" t="s">
        <v>3</v>
      </c>
      <c r="F260" s="58" t="s">
        <v>59</v>
      </c>
      <c r="G260" s="56">
        <v>1</v>
      </c>
      <c r="H260" s="57" t="s">
        <v>263</v>
      </c>
      <c r="I260" s="58"/>
      <c r="J260" s="46"/>
      <c r="K260" s="43"/>
      <c r="L260" s="44"/>
      <c r="M260" s="46"/>
    </row>
    <row r="261" spans="1:16" s="4" customFormat="1" ht="19.5" customHeight="1" x14ac:dyDescent="0.2">
      <c r="A261" s="77"/>
      <c r="B261" s="76"/>
      <c r="C261" s="58">
        <v>508</v>
      </c>
      <c r="D261" s="58" t="s">
        <v>138</v>
      </c>
      <c r="E261" s="58" t="s">
        <v>9</v>
      </c>
      <c r="F261" s="58" t="s">
        <v>59</v>
      </c>
      <c r="G261" s="58">
        <v>1</v>
      </c>
      <c r="H261" s="57"/>
      <c r="I261" s="58"/>
      <c r="J261" s="46" t="e">
        <f>CONCATENATE("INSERT INTO `medical_vacancies` (`id`, `keyOrganization`, `job`, `division`, `bet`, `measures`) VALUES (NULL, ","'",D261,"', '",#REF!,"', ","'",#REF!,"', ","'",#REF!,"', ","'",#REF!,"');")</f>
        <v>#REF!</v>
      </c>
      <c r="K261" s="43"/>
      <c r="L261" s="44"/>
      <c r="M261" s="46"/>
      <c r="P261" s="45"/>
    </row>
    <row r="262" spans="1:16" s="4" customFormat="1" ht="19.5" customHeight="1" x14ac:dyDescent="0.2">
      <c r="A262" s="77"/>
      <c r="B262" s="76"/>
      <c r="C262" s="58"/>
      <c r="D262" s="58"/>
      <c r="E262" s="58" t="s">
        <v>9</v>
      </c>
      <c r="F262" s="58" t="s">
        <v>152</v>
      </c>
      <c r="G262" s="58">
        <v>1</v>
      </c>
      <c r="H262" s="57"/>
      <c r="I262" s="58"/>
      <c r="J262" s="47"/>
      <c r="K262" s="43"/>
      <c r="L262" s="44"/>
      <c r="M262" s="47"/>
      <c r="P262" s="45"/>
    </row>
    <row r="263" spans="1:16" s="4" customFormat="1" ht="19.5" customHeight="1" x14ac:dyDescent="0.2">
      <c r="A263" s="77"/>
      <c r="B263" s="76"/>
      <c r="C263" s="58"/>
      <c r="D263" s="58"/>
      <c r="E263" s="58" t="s">
        <v>11</v>
      </c>
      <c r="F263" s="58" t="s">
        <v>283</v>
      </c>
      <c r="G263" s="58">
        <v>2</v>
      </c>
      <c r="H263" s="57" t="s">
        <v>262</v>
      </c>
      <c r="I263" s="58" t="s">
        <v>292</v>
      </c>
      <c r="J263" s="46"/>
      <c r="K263" s="43"/>
      <c r="L263" s="44"/>
      <c r="M263" s="46"/>
      <c r="P263" s="45"/>
    </row>
    <row r="264" spans="1:16" s="4" customFormat="1" ht="19.5" customHeight="1" x14ac:dyDescent="0.2">
      <c r="A264" s="77">
        <v>35</v>
      </c>
      <c r="B264" s="76" t="s">
        <v>85</v>
      </c>
      <c r="C264" s="58">
        <v>511</v>
      </c>
      <c r="D264" s="58" t="s">
        <v>139</v>
      </c>
      <c r="E264" s="58" t="s">
        <v>60</v>
      </c>
      <c r="F264" s="58" t="s">
        <v>154</v>
      </c>
      <c r="G264" s="58">
        <v>1</v>
      </c>
      <c r="H264" s="57"/>
      <c r="I264" s="58"/>
      <c r="J264" s="46" t="e">
        <f>CONCATENATE("INSERT INTO `medical_vacancies` (`id`, `keyOrganization`, `job`, `division`, `bet`, `measures`) VALUES (NULL, ","'",D264,"', '",#REF!,"', ","'",#REF!,"', ","'",#REF!,"', ","'",I264,"');")</f>
        <v>#REF!</v>
      </c>
      <c r="K264" s="43" t="s">
        <v>149</v>
      </c>
      <c r="L264" s="44" t="s">
        <v>150</v>
      </c>
      <c r="M264" s="46" t="str">
        <f t="shared" si="10"/>
        <v>&lt;div id='entry'&gt;&lt;/div&gt;
&lt;link rel='stylesheet' href='http://h90428dg.beget.tech/css/style_doctor.css'&gt;
&lt;script src='https://yastatic.net/s3/frontend/forms/_/embed.js'&gt;&lt;/script&gt;
&lt;script src='http://h90428dg.beget.tech/js/POST_Request.js'&gt;&lt;/script&gt;
&lt;script&gt;let data = display('obl-phiscult-disp');&lt;/script&gt;</v>
      </c>
    </row>
    <row r="265" spans="1:16" s="4" customFormat="1" ht="19.5" customHeight="1" x14ac:dyDescent="0.2">
      <c r="A265" s="77"/>
      <c r="B265" s="76"/>
      <c r="C265" s="58"/>
      <c r="D265" s="58"/>
      <c r="E265" s="58" t="s">
        <v>353</v>
      </c>
      <c r="F265" s="58" t="s">
        <v>325</v>
      </c>
      <c r="G265" s="58">
        <v>1</v>
      </c>
      <c r="H265" s="57"/>
      <c r="I265" s="58"/>
      <c r="J265" s="47"/>
      <c r="K265" s="43"/>
      <c r="L265" s="44"/>
      <c r="M265" s="47"/>
    </row>
    <row r="266" spans="1:16" s="4" customFormat="1" ht="19.5" customHeight="1" x14ac:dyDescent="0.2">
      <c r="A266" s="77"/>
      <c r="B266" s="76"/>
      <c r="C266" s="58"/>
      <c r="D266" s="58"/>
      <c r="E266" s="58" t="s">
        <v>77</v>
      </c>
      <c r="F266" s="58" t="s">
        <v>325</v>
      </c>
      <c r="G266" s="58">
        <v>1</v>
      </c>
      <c r="H266" s="57"/>
      <c r="I266" s="58"/>
      <c r="J266" s="46"/>
      <c r="K266" s="43"/>
      <c r="L266" s="44"/>
      <c r="M266" s="46"/>
    </row>
    <row r="267" spans="1:16" s="4" customFormat="1" ht="51" customHeight="1" x14ac:dyDescent="0.2">
      <c r="A267" s="77"/>
      <c r="B267" s="76"/>
      <c r="C267" s="58"/>
      <c r="D267" s="58"/>
      <c r="E267" s="58" t="s">
        <v>4</v>
      </c>
      <c r="F267" s="58" t="s">
        <v>153</v>
      </c>
      <c r="G267" s="58">
        <v>1</v>
      </c>
      <c r="H267" s="57"/>
      <c r="I267" s="58"/>
      <c r="J267" s="58"/>
      <c r="K267" s="43"/>
      <c r="L267" s="44"/>
      <c r="M267" s="58"/>
    </row>
    <row r="268" spans="1:16" s="4" customFormat="1" ht="116.25" customHeight="1" x14ac:dyDescent="0.2">
      <c r="A268" s="67">
        <v>36</v>
      </c>
      <c r="B268" s="66" t="s">
        <v>82</v>
      </c>
      <c r="C268" s="58"/>
      <c r="D268" s="58"/>
      <c r="E268" s="58" t="s">
        <v>86</v>
      </c>
      <c r="F268" s="58" t="s">
        <v>58</v>
      </c>
      <c r="G268" s="58">
        <v>1</v>
      </c>
      <c r="H268" s="57"/>
      <c r="I268" s="58"/>
      <c r="J268" s="46"/>
      <c r="K268" s="43"/>
      <c r="L268" s="44"/>
      <c r="M268" s="46"/>
    </row>
    <row r="269" spans="1:16" s="4" customFormat="1" ht="22.5" customHeight="1" x14ac:dyDescent="0.2">
      <c r="A269" s="78">
        <v>37</v>
      </c>
      <c r="B269" s="81" t="s">
        <v>67</v>
      </c>
      <c r="C269" s="58"/>
      <c r="D269" s="58"/>
      <c r="E269" s="58" t="s">
        <v>23</v>
      </c>
      <c r="F269" s="60"/>
      <c r="G269" s="58">
        <v>10</v>
      </c>
      <c r="H269" s="57"/>
      <c r="I269" s="58"/>
      <c r="J269" s="46"/>
      <c r="K269" s="43"/>
      <c r="L269" s="44"/>
      <c r="M269" s="46"/>
    </row>
    <row r="270" spans="1:16" s="4" customFormat="1" ht="19.5" customHeight="1" x14ac:dyDescent="0.2">
      <c r="A270" s="79"/>
      <c r="B270" s="82"/>
      <c r="C270" s="58">
        <v>519</v>
      </c>
      <c r="D270" s="58" t="s">
        <v>140</v>
      </c>
      <c r="E270" s="58" t="s">
        <v>12</v>
      </c>
      <c r="F270" s="60"/>
      <c r="G270" s="58">
        <v>2</v>
      </c>
      <c r="H270" s="57"/>
      <c r="I270" s="58" t="s">
        <v>292</v>
      </c>
      <c r="J270" s="46" t="e">
        <f>CONCATENATE("INSERT INTO `medical_vacancies` (`id`, `keyOrganization`, `job`, `division`, `bet`, `measures`) VALUES (NULL, ","'",D270,"', '",E280,"', ","'",F281,"', ","'",G280,"', ","'",#REF!,"');")</f>
        <v>#REF!</v>
      </c>
      <c r="K270" s="43" t="s">
        <v>149</v>
      </c>
      <c r="L270" s="44" t="s">
        <v>150</v>
      </c>
      <c r="M270" s="46" t="str">
        <f t="shared" ref="M270:M289" si="11">CONCATENATE(K270,D270,L270)</f>
        <v>&lt;div id='entry'&gt;&lt;/div&gt;
&lt;link rel='stylesheet' href='http://h90428dg.beget.tech/css/style_doctor.css'&gt;
&lt;script src='https://yastatic.net/s3/frontend/forms/_/embed.js'&gt;&lt;/script&gt;
&lt;script src='http://h90428dg.beget.tech/js/POST_Request.js'&gt;&lt;/script&gt;
&lt;script&gt;let data = display('lipetsk-emergency');&lt;/script&gt;</v>
      </c>
    </row>
    <row r="271" spans="1:16" s="4" customFormat="1" ht="18.75" customHeight="1" x14ac:dyDescent="0.2">
      <c r="A271" s="79"/>
      <c r="B271" s="82"/>
      <c r="C271" s="58">
        <v>520</v>
      </c>
      <c r="D271" s="58" t="s">
        <v>140</v>
      </c>
      <c r="E271" s="58" t="s">
        <v>22</v>
      </c>
      <c r="F271" s="60"/>
      <c r="G271" s="58">
        <v>3</v>
      </c>
      <c r="H271" s="57"/>
      <c r="I271" s="58" t="s">
        <v>292</v>
      </c>
      <c r="J271" s="46" t="str">
        <f>CONCATENATE("INSERT INTO `medical_vacancies` (`id`, `keyOrganization`, `job`, `division`, `bet`, `measures`) VALUES (NULL, ","'",D271,"', '",E282,"', ","'",F280,"', ","'",G282,"', ","'",I271,"');")</f>
        <v>INSERT INTO `medical_vacancies` (`id`, `keyOrganization`, `job`, `division`, `bet`, `measures`) VALUES (NULL, 'lipetsk-emergency', 'врач клинической лабораторной диагностики  ', 'стационар', '1', 'предусмотрена социальная выплата на приобретение или строительство жилья, для докторов медицинских наук выплата 5 млн.руб., ежемесячная денежная компенсация за наем (поднаем) жилых помещений');</v>
      </c>
      <c r="K271" s="43" t="s">
        <v>149</v>
      </c>
      <c r="L271" s="44" t="s">
        <v>150</v>
      </c>
      <c r="M271" s="46" t="str">
        <f t="shared" si="11"/>
        <v>&lt;div id='entry'&gt;&lt;/div&gt;
&lt;link rel='stylesheet' href='http://h90428dg.beget.tech/css/style_doctor.css'&gt;
&lt;script src='https://yastatic.net/s3/frontend/forms/_/embed.js'&gt;&lt;/script&gt;
&lt;script src='http://h90428dg.beget.tech/js/POST_Request.js'&gt;&lt;/script&gt;
&lt;script&gt;let data = display('lipetsk-emergency');&lt;/script&gt;</v>
      </c>
    </row>
    <row r="272" spans="1:16" s="4" customFormat="1" ht="79.5" customHeight="1" x14ac:dyDescent="0.2">
      <c r="A272" s="79"/>
      <c r="B272" s="82"/>
      <c r="C272" s="58">
        <v>521</v>
      </c>
      <c r="D272" s="58" t="s">
        <v>140</v>
      </c>
      <c r="E272" s="58" t="s">
        <v>15</v>
      </c>
      <c r="F272" s="60"/>
      <c r="G272" s="58">
        <v>6</v>
      </c>
      <c r="H272" s="57"/>
      <c r="I272" s="58" t="s">
        <v>292</v>
      </c>
      <c r="J272" s="46" t="str">
        <f>CONCATENATE("INSERT INTO `medical_vacancies` (`id`, `keyOrganization`, `job`, `division`, `bet`, `measures`) VALUES (NULL, ","'",D272,"', '",E283,"', ","'",F282,"', ","'",G283,"', ","'",I272,"');")</f>
        <v>INSERT INTO `medical_vacancies` (`id`, `keyOrganization`, `job`, `division`, `bet`, `measures`) VALUES (NULL, 'lipetsk-emergency', 'врач-акушер-гинеколог', 'стационар', '6', 'предусмотрена социальная выплата на приобретение или строительство жилья, для докторов медицинских наук выплата 5 млн.руб., ежемесячная денежная компенсация за наем (поднаем) жилых помещений');</v>
      </c>
      <c r="K272" s="43" t="s">
        <v>149</v>
      </c>
      <c r="L272" s="44" t="s">
        <v>150</v>
      </c>
      <c r="M272" s="46" t="str">
        <f t="shared" si="11"/>
        <v>&lt;div id='entry'&gt;&lt;/div&gt;
&lt;link rel='stylesheet' href='http://h90428dg.beget.tech/css/style_doctor.css'&gt;
&lt;script src='https://yastatic.net/s3/frontend/forms/_/embed.js'&gt;&lt;/script&gt;
&lt;script src='http://h90428dg.beget.tech/js/POST_Request.js'&gt;&lt;/script&gt;
&lt;script&gt;let data = display('lipetsk-emergency');&lt;/script&gt;</v>
      </c>
    </row>
    <row r="273" spans="1:828" s="4" customFormat="1" ht="19.5" customHeight="1" x14ac:dyDescent="0.2">
      <c r="A273" s="77">
        <v>38</v>
      </c>
      <c r="B273" s="76" t="s">
        <v>81</v>
      </c>
      <c r="C273" s="58">
        <v>528</v>
      </c>
      <c r="D273" s="58" t="s">
        <v>141</v>
      </c>
      <c r="E273" s="58" t="s">
        <v>37</v>
      </c>
      <c r="F273" s="58" t="s">
        <v>58</v>
      </c>
      <c r="G273" s="58">
        <v>1</v>
      </c>
      <c r="H273" s="57"/>
      <c r="I273" s="58"/>
      <c r="J273" s="46" t="str">
        <f>CONCATENATE("INSERT INTO `medical_vacancies` (`id`, `keyOrganization`, `job`, `division`, `bet`, `measures`) VALUES (NULL, ","'",D273,"', '",E285,"', ","'",F284,"', ","'",G285,"', ","'",I273,"');")</f>
        <v>INSERT INTO `medical_vacancies` (`id`, `keyOrganization`, `job`, `division`, `bet`, `measures`) VALUES (NULL, 'obl-stom-center', 'врач-оториноларинголог ', 'стационар', '1', '');</v>
      </c>
      <c r="K273" s="43" t="s">
        <v>149</v>
      </c>
      <c r="L273" s="44" t="s">
        <v>150</v>
      </c>
      <c r="M273" s="46" t="str">
        <f t="shared" si="11"/>
        <v>&lt;div id='entry'&gt;&lt;/div&gt;
&lt;link rel='stylesheet' href='http://h90428dg.beget.tech/css/style_doctor.css'&gt;
&lt;script src='https://yastatic.net/s3/frontend/forms/_/embed.js'&gt;&lt;/script&gt;
&lt;script src='http://h90428dg.beget.tech/js/POST_Request.js'&gt;&lt;/script&gt;
&lt;script&gt;let data = display('obl-stom-center');&lt;/script&gt;</v>
      </c>
    </row>
    <row r="274" spans="1:828" s="4" customFormat="1" ht="80.25" customHeight="1" x14ac:dyDescent="0.2">
      <c r="A274" s="77"/>
      <c r="B274" s="76"/>
      <c r="C274" s="58"/>
      <c r="D274" s="58"/>
      <c r="E274" s="61" t="s">
        <v>39</v>
      </c>
      <c r="F274" s="58" t="s">
        <v>58</v>
      </c>
      <c r="G274" s="58">
        <v>1</v>
      </c>
      <c r="H274" s="57"/>
      <c r="I274" s="58"/>
      <c r="J274" s="46"/>
      <c r="K274" s="43"/>
      <c r="L274" s="44"/>
      <c r="M274" s="46"/>
    </row>
    <row r="275" spans="1:828" s="4" customFormat="1" ht="30.75" customHeight="1" x14ac:dyDescent="0.2">
      <c r="A275" s="78">
        <v>39</v>
      </c>
      <c r="B275" s="76" t="s">
        <v>56</v>
      </c>
      <c r="C275" s="58"/>
      <c r="D275" s="58"/>
      <c r="E275" s="58" t="s">
        <v>73</v>
      </c>
      <c r="F275" s="58" t="s">
        <v>288</v>
      </c>
      <c r="G275" s="10">
        <v>1</v>
      </c>
      <c r="H275" s="57"/>
      <c r="I275" s="58"/>
      <c r="J275" s="46"/>
      <c r="K275" s="43"/>
      <c r="L275" s="44"/>
      <c r="M275" s="46"/>
    </row>
    <row r="276" spans="1:828" s="4" customFormat="1" ht="102.75" customHeight="1" x14ac:dyDescent="0.2">
      <c r="A276" s="79"/>
      <c r="B276" s="76"/>
      <c r="C276" s="58"/>
      <c r="D276" s="58"/>
      <c r="E276" s="58" t="s">
        <v>356</v>
      </c>
      <c r="F276" s="58" t="s">
        <v>288</v>
      </c>
      <c r="G276" s="10">
        <v>1</v>
      </c>
      <c r="H276" s="57"/>
      <c r="I276" s="58"/>
      <c r="J276" s="47"/>
      <c r="K276" s="43"/>
      <c r="L276" s="44"/>
      <c r="M276" s="47"/>
    </row>
    <row r="277" spans="1:828" s="4" customFormat="1" ht="97.5" customHeight="1" x14ac:dyDescent="0.2">
      <c r="A277" s="65">
        <v>40</v>
      </c>
      <c r="B277" s="68" t="s">
        <v>359</v>
      </c>
      <c r="C277" s="47">
        <v>533</v>
      </c>
      <c r="D277" s="63" t="s">
        <v>142</v>
      </c>
      <c r="E277" s="63" t="s">
        <v>69</v>
      </c>
      <c r="F277" s="64"/>
      <c r="G277" s="63">
        <v>1</v>
      </c>
      <c r="H277" s="57">
        <v>48.541499999999999</v>
      </c>
      <c r="I277" s="47"/>
      <c r="J277" s="46" t="e">
        <f>CONCATENATE("INSERT INTO `medical_vacancies` (`id`, `keyOrganization`, `job`, `division`, `bet`, `measures`) VALUES (NULL, ","'",D277,"', '",#REF!,"', ","'",#REF!,"', ","'",#REF!,"', ","'",I277,"');")</f>
        <v>#REF!</v>
      </c>
      <c r="K277" s="43" t="s">
        <v>149</v>
      </c>
      <c r="L277" s="44" t="s">
        <v>150</v>
      </c>
      <c r="M277" s="46" t="str">
        <f t="shared" si="11"/>
        <v>&lt;div id='entry'&gt;&lt;/div&gt;
&lt;link rel='stylesheet' href='http://h90428dg.beget.tech/css/style_doctor.css'&gt;
&lt;script src='https://yastatic.net/s3/frontend/forms/_/embed.js'&gt;&lt;/script&gt;
&lt;script src='http://h90428dg.beget.tech/js/POST_Request.js'&gt;&lt;/script&gt;
&lt;script&gt;let data = display('obl-blood-station');&lt;/script&gt;</v>
      </c>
    </row>
    <row r="278" spans="1:828" s="4" customFormat="1" ht="19.5" customHeight="1" x14ac:dyDescent="0.2">
      <c r="A278" s="78">
        <v>41</v>
      </c>
      <c r="B278" s="81" t="s">
        <v>310</v>
      </c>
      <c r="C278" s="47"/>
      <c r="D278" s="63"/>
      <c r="E278" s="47" t="s">
        <v>19</v>
      </c>
      <c r="F278" s="47" t="s">
        <v>58</v>
      </c>
      <c r="G278" s="47">
        <v>1</v>
      </c>
      <c r="H278" s="57"/>
      <c r="I278" s="47"/>
      <c r="J278" s="46"/>
      <c r="K278" s="43"/>
      <c r="L278" s="44"/>
      <c r="M278" s="46"/>
    </row>
    <row r="279" spans="1:828" s="4" customFormat="1" ht="106.5" customHeight="1" x14ac:dyDescent="0.2">
      <c r="A279" s="79"/>
      <c r="B279" s="82"/>
      <c r="C279" s="47"/>
      <c r="D279" s="63"/>
      <c r="E279" s="47" t="s">
        <v>60</v>
      </c>
      <c r="F279" s="47" t="s">
        <v>58</v>
      </c>
      <c r="G279" s="47">
        <v>1</v>
      </c>
      <c r="H279" s="57"/>
      <c r="I279" s="47"/>
      <c r="J279" s="47"/>
      <c r="K279" s="43"/>
      <c r="L279" s="44"/>
      <c r="M279" s="47"/>
    </row>
    <row r="280" spans="1:828" s="4" customFormat="1" ht="19.5" customHeight="1" x14ac:dyDescent="0.2">
      <c r="A280" s="78">
        <v>42</v>
      </c>
      <c r="B280" s="76" t="s">
        <v>80</v>
      </c>
      <c r="C280" s="47">
        <v>540</v>
      </c>
      <c r="D280" s="47" t="s">
        <v>143</v>
      </c>
      <c r="E280" s="47" t="s">
        <v>15</v>
      </c>
      <c r="F280" s="47" t="s">
        <v>59</v>
      </c>
      <c r="G280" s="47">
        <v>6</v>
      </c>
      <c r="H280" s="57"/>
      <c r="I280" s="47" t="s">
        <v>292</v>
      </c>
      <c r="J280" s="46" t="e">
        <f>CONCATENATE("INSERT INTO `medical_vacancies` (`id`, `keyOrganization`, `job`, `division`, `bet`, `measures`) VALUES (NULL, ","'",D280,"', '",#REF!,"', ","'",#REF!,"', ","'",#REF!,"', ","'",#REF!,"');")</f>
        <v>#REF!</v>
      </c>
      <c r="K280" s="43" t="s">
        <v>149</v>
      </c>
      <c r="L280" s="44" t="s">
        <v>150</v>
      </c>
      <c r="M280" s="46" t="str">
        <f t="shared" si="11"/>
        <v>&lt;div id='entry'&gt;&lt;/div&gt;
&lt;link rel='stylesheet' href='http://h90428dg.beget.tech/css/style_doctor.css'&gt;
&lt;script src='https://yastatic.net/s3/frontend/forms/_/embed.js'&gt;&lt;/script&gt;
&lt;script src='http://h90428dg.beget.tech/js/POST_Request.js'&gt;&lt;/script&gt;
&lt;script&gt;let data = display('obl-perinatalny-center');&lt;/script&gt;</v>
      </c>
    </row>
    <row r="281" spans="1:828" s="4" customFormat="1" ht="19.5" customHeight="1" x14ac:dyDescent="0.2">
      <c r="A281" s="79"/>
      <c r="B281" s="76"/>
      <c r="C281" s="47"/>
      <c r="D281" s="47"/>
      <c r="E281" s="47" t="s">
        <v>267</v>
      </c>
      <c r="F281" s="47" t="s">
        <v>58</v>
      </c>
      <c r="G281" s="47">
        <v>1</v>
      </c>
      <c r="H281" s="57"/>
      <c r="I281" s="47"/>
      <c r="J281" s="46"/>
      <c r="K281" s="43"/>
      <c r="L281" s="44"/>
      <c r="M281" s="46"/>
    </row>
    <row r="282" spans="1:828" s="4" customFormat="1" ht="19.5" customHeight="1" x14ac:dyDescent="0.2">
      <c r="A282" s="79"/>
      <c r="B282" s="76"/>
      <c r="C282" s="47">
        <v>541</v>
      </c>
      <c r="D282" s="47" t="s">
        <v>143</v>
      </c>
      <c r="E282" s="47" t="s">
        <v>264</v>
      </c>
      <c r="F282" s="47" t="s">
        <v>59</v>
      </c>
      <c r="G282" s="47">
        <v>1</v>
      </c>
      <c r="H282" s="57"/>
      <c r="I282" s="47"/>
      <c r="J282" s="46" t="e">
        <f>CONCATENATE("INSERT INTO `medical_vacancies` (`id`, `keyOrganization`, `job`, `division`, `bet`, `measures`) VALUES (NULL, ","'",D282,"', '",#REF!,"', ","'",#REF!,"', ","'",#REF!,"', ","'",I280,"');")</f>
        <v>#REF!</v>
      </c>
      <c r="K282" s="43" t="s">
        <v>149</v>
      </c>
      <c r="L282" s="44" t="s">
        <v>150</v>
      </c>
      <c r="M282" s="46" t="str">
        <f t="shared" si="11"/>
        <v>&lt;div id='entry'&gt;&lt;/div&gt;
&lt;link rel='stylesheet' href='http://h90428dg.beget.tech/css/style_doctor.css'&gt;
&lt;script src='https://yastatic.net/s3/frontend/forms/_/embed.js'&gt;&lt;/script&gt;
&lt;script src='http://h90428dg.beget.tech/js/POST_Request.js'&gt;&lt;/script&gt;
&lt;script&gt;let data = display('obl-perinatalny-center');&lt;/script&gt;</v>
      </c>
    </row>
    <row r="283" spans="1:828" s="4" customFormat="1" ht="59.25" customHeight="1" x14ac:dyDescent="0.2">
      <c r="A283" s="79"/>
      <c r="B283" s="76"/>
      <c r="C283" s="47">
        <v>542</v>
      </c>
      <c r="D283" s="47" t="s">
        <v>143</v>
      </c>
      <c r="E283" s="47" t="s">
        <v>14</v>
      </c>
      <c r="F283" s="47" t="s">
        <v>283</v>
      </c>
      <c r="G283" s="47">
        <v>6</v>
      </c>
      <c r="H283" s="57"/>
      <c r="I283" s="47" t="s">
        <v>292</v>
      </c>
      <c r="J283" s="46" t="e">
        <f>CONCATENATE("INSERT INTO `medical_vacancies` (`id`, `keyOrganization`, `job`, `division`, `bet`, `measures`) VALUES (NULL, ","'",D283,"', '",E288,"', ","'",#REF!,"', ","'",#REF!,"', ","'",I282,"');")</f>
        <v>#REF!</v>
      </c>
      <c r="K283" s="43" t="s">
        <v>149</v>
      </c>
      <c r="L283" s="44" t="s">
        <v>150</v>
      </c>
      <c r="M283" s="46" t="str">
        <f t="shared" si="11"/>
        <v>&lt;div id='entry'&gt;&lt;/div&gt;
&lt;link rel='stylesheet' href='http://h90428dg.beget.tech/css/style_doctor.css'&gt;
&lt;script src='https://yastatic.net/s3/frontend/forms/_/embed.js'&gt;&lt;/script&gt;
&lt;script src='http://h90428dg.beget.tech/js/POST_Request.js'&gt;&lt;/script&gt;
&lt;script&gt;let data = display('obl-perinatalny-center');&lt;/script&gt;</v>
      </c>
    </row>
    <row r="284" spans="1:828" s="51" customFormat="1" ht="19.5" customHeight="1" x14ac:dyDescent="0.2">
      <c r="A284" s="91">
        <v>43</v>
      </c>
      <c r="B284" s="81" t="s">
        <v>314</v>
      </c>
      <c r="C284" s="47"/>
      <c r="D284" s="47"/>
      <c r="E284" s="47" t="s">
        <v>2</v>
      </c>
      <c r="F284" s="47" t="s">
        <v>59</v>
      </c>
      <c r="G284" s="56">
        <v>3</v>
      </c>
      <c r="H284" s="57"/>
      <c r="I284" s="47" t="s">
        <v>292</v>
      </c>
      <c r="J284" s="52"/>
      <c r="K284" s="53"/>
      <c r="L284" s="54"/>
      <c r="M284" s="52"/>
      <c r="N284" s="4"/>
      <c r="O284" s="4"/>
      <c r="P284" s="4"/>
      <c r="Q284" s="4"/>
      <c r="R284" s="4"/>
      <c r="S284" s="4"/>
      <c r="T284" s="4"/>
      <c r="U284" s="4"/>
      <c r="V284" s="4"/>
      <c r="W284" s="4"/>
      <c r="X284" s="4"/>
      <c r="Y284" s="4"/>
      <c r="Z284" s="4"/>
      <c r="AA284" s="4"/>
      <c r="AB284" s="4"/>
      <c r="AC284" s="4"/>
      <c r="AD284" s="4"/>
      <c r="AE284" s="4"/>
      <c r="AF284" s="4"/>
      <c r="AG284" s="4"/>
      <c r="AH284" s="4"/>
      <c r="AI284" s="4"/>
      <c r="AJ284" s="4"/>
      <c r="AK284" s="4"/>
      <c r="AL284" s="4"/>
      <c r="AM284" s="4"/>
      <c r="AN284" s="4"/>
      <c r="AO284" s="4"/>
      <c r="AP284" s="4"/>
      <c r="AQ284" s="4"/>
      <c r="AR284" s="4"/>
      <c r="AS284" s="4"/>
      <c r="AT284" s="4"/>
      <c r="AU284" s="4"/>
      <c r="AV284" s="4"/>
      <c r="AW284" s="4"/>
      <c r="AX284" s="4"/>
      <c r="AY284" s="4"/>
      <c r="AZ284" s="4"/>
      <c r="BA284" s="4"/>
      <c r="BB284" s="4"/>
      <c r="BC284" s="4"/>
      <c r="BD284" s="4"/>
      <c r="BE284" s="4"/>
      <c r="BF284" s="4"/>
      <c r="BG284" s="4"/>
      <c r="BH284" s="4"/>
      <c r="BI284" s="4"/>
      <c r="BJ284" s="4"/>
      <c r="BK284" s="4"/>
      <c r="BL284" s="4"/>
      <c r="BM284" s="4"/>
      <c r="BN284" s="4"/>
      <c r="BO284" s="4"/>
      <c r="BP284" s="4"/>
      <c r="BQ284" s="4"/>
      <c r="BR284" s="4"/>
      <c r="BS284" s="4"/>
      <c r="BT284" s="4"/>
      <c r="BU284" s="4"/>
      <c r="BV284" s="4"/>
      <c r="BW284" s="4"/>
      <c r="BX284" s="4"/>
      <c r="BY284" s="4"/>
      <c r="BZ284" s="4"/>
      <c r="CA284" s="4"/>
      <c r="CB284" s="4"/>
      <c r="CC284" s="4"/>
      <c r="CD284" s="4"/>
      <c r="CE284" s="4"/>
      <c r="CF284" s="4"/>
      <c r="CG284" s="4"/>
      <c r="CH284" s="4"/>
      <c r="CI284" s="4"/>
      <c r="CJ284" s="4"/>
      <c r="CK284" s="4"/>
      <c r="CL284" s="4"/>
      <c r="CM284" s="4"/>
      <c r="CN284" s="4"/>
      <c r="CO284" s="4"/>
      <c r="CP284" s="4"/>
      <c r="CQ284" s="4"/>
      <c r="CR284" s="4"/>
      <c r="CS284" s="4"/>
      <c r="CT284" s="4"/>
      <c r="CU284" s="4"/>
      <c r="CV284" s="4"/>
      <c r="CW284" s="4"/>
      <c r="CX284" s="4"/>
      <c r="CY284" s="4"/>
      <c r="CZ284" s="4"/>
      <c r="DA284" s="4"/>
      <c r="DB284" s="4"/>
      <c r="DC284" s="4"/>
      <c r="DD284" s="4"/>
      <c r="DE284" s="4"/>
      <c r="DF284" s="4"/>
      <c r="DG284" s="4"/>
      <c r="DH284" s="4"/>
      <c r="DI284" s="4"/>
      <c r="DJ284" s="4"/>
      <c r="DK284" s="4"/>
      <c r="DL284" s="4"/>
      <c r="DM284" s="4"/>
      <c r="DN284" s="4"/>
      <c r="DO284" s="4"/>
      <c r="DP284" s="4"/>
      <c r="DQ284" s="4"/>
      <c r="DR284" s="4"/>
      <c r="DS284" s="4"/>
      <c r="DT284" s="4"/>
      <c r="DU284" s="4"/>
      <c r="DV284" s="4"/>
      <c r="DW284" s="4"/>
      <c r="DX284" s="4"/>
      <c r="DY284" s="4"/>
      <c r="DZ284" s="4"/>
      <c r="EA284" s="4"/>
      <c r="EB284" s="4"/>
      <c r="EC284" s="4"/>
      <c r="ED284" s="4"/>
      <c r="EE284" s="4"/>
      <c r="EF284" s="4"/>
      <c r="EG284" s="4"/>
      <c r="EH284" s="4"/>
      <c r="EI284" s="4"/>
      <c r="EJ284" s="4"/>
      <c r="EK284" s="4"/>
      <c r="EL284" s="4"/>
      <c r="EM284" s="4"/>
      <c r="EN284" s="4"/>
      <c r="EO284" s="4"/>
      <c r="EP284" s="4"/>
      <c r="EQ284" s="4"/>
      <c r="ER284" s="4"/>
      <c r="ES284" s="4"/>
      <c r="ET284" s="4"/>
      <c r="EU284" s="4"/>
      <c r="EV284" s="4"/>
      <c r="EW284" s="4"/>
      <c r="EX284" s="4"/>
      <c r="EY284" s="4"/>
      <c r="EZ284" s="4"/>
      <c r="FA284" s="4"/>
      <c r="FB284" s="4"/>
      <c r="FC284" s="4"/>
      <c r="FD284" s="4"/>
      <c r="FE284" s="4"/>
      <c r="FF284" s="4"/>
      <c r="FG284" s="4"/>
      <c r="FH284" s="4"/>
      <c r="FI284" s="4"/>
      <c r="FJ284" s="4"/>
      <c r="FK284" s="4"/>
      <c r="FL284" s="4"/>
      <c r="FM284" s="4"/>
      <c r="FN284" s="4"/>
      <c r="FO284" s="4"/>
      <c r="FP284" s="4"/>
      <c r="FQ284" s="4"/>
      <c r="FR284" s="4"/>
      <c r="FS284" s="4"/>
      <c r="FT284" s="4"/>
      <c r="FU284" s="4"/>
      <c r="FV284" s="4"/>
      <c r="FW284" s="4"/>
      <c r="FX284" s="4"/>
      <c r="FY284" s="4"/>
      <c r="FZ284" s="4"/>
      <c r="GA284" s="4"/>
      <c r="GB284" s="4"/>
      <c r="GC284" s="4"/>
      <c r="GD284" s="4"/>
      <c r="GE284" s="4"/>
      <c r="GF284" s="4"/>
      <c r="GG284" s="4"/>
      <c r="GH284" s="4"/>
      <c r="GI284" s="4"/>
      <c r="GJ284" s="4"/>
      <c r="GK284" s="4"/>
      <c r="GL284" s="4"/>
      <c r="GM284" s="4"/>
      <c r="GN284" s="4"/>
      <c r="GO284" s="4"/>
      <c r="GP284" s="4"/>
      <c r="GQ284" s="4"/>
      <c r="GR284" s="4"/>
      <c r="GS284" s="4"/>
      <c r="GT284" s="4"/>
      <c r="GU284" s="4"/>
      <c r="GV284" s="4"/>
      <c r="GW284" s="4"/>
      <c r="GX284" s="4"/>
      <c r="GY284" s="4"/>
      <c r="GZ284" s="4"/>
      <c r="HA284" s="4"/>
      <c r="HB284" s="4"/>
      <c r="HC284" s="4"/>
      <c r="HD284" s="4"/>
      <c r="HE284" s="4"/>
      <c r="HF284" s="4"/>
      <c r="HG284" s="4"/>
      <c r="HH284" s="4"/>
      <c r="HI284" s="4"/>
      <c r="HJ284" s="4"/>
      <c r="HK284" s="4"/>
      <c r="HL284" s="4"/>
      <c r="HM284" s="4"/>
      <c r="HN284" s="4"/>
      <c r="HO284" s="4"/>
      <c r="HP284" s="4"/>
      <c r="HQ284" s="4"/>
      <c r="HR284" s="4"/>
      <c r="HS284" s="4"/>
      <c r="HT284" s="4"/>
      <c r="HU284" s="4"/>
      <c r="HV284" s="4"/>
      <c r="HW284" s="4"/>
      <c r="HX284" s="4"/>
      <c r="HY284" s="4"/>
      <c r="HZ284" s="4"/>
      <c r="IA284" s="4"/>
      <c r="IB284" s="4"/>
      <c r="IC284" s="4"/>
      <c r="ID284" s="4"/>
      <c r="IE284" s="4"/>
      <c r="IF284" s="4"/>
      <c r="IG284" s="4"/>
      <c r="IH284" s="4"/>
      <c r="II284" s="4"/>
      <c r="IJ284" s="4"/>
      <c r="IK284" s="4"/>
      <c r="IL284" s="4"/>
      <c r="IM284" s="4"/>
      <c r="IN284" s="4"/>
      <c r="IO284" s="4"/>
      <c r="IP284" s="4"/>
      <c r="IQ284" s="4"/>
      <c r="IR284" s="4"/>
      <c r="IS284" s="4"/>
      <c r="IT284" s="4"/>
      <c r="IU284" s="4"/>
      <c r="IV284" s="4"/>
      <c r="IW284" s="4"/>
      <c r="IX284" s="4"/>
      <c r="IY284" s="4"/>
      <c r="IZ284" s="4"/>
      <c r="JA284" s="4"/>
      <c r="JB284" s="4"/>
      <c r="JC284" s="4"/>
      <c r="JD284" s="4"/>
      <c r="JE284" s="4"/>
      <c r="JF284" s="4"/>
      <c r="JG284" s="4"/>
      <c r="JH284" s="4"/>
      <c r="JI284" s="4"/>
      <c r="JJ284" s="4"/>
      <c r="JK284" s="4"/>
      <c r="JL284" s="4"/>
      <c r="JM284" s="4"/>
      <c r="JN284" s="4"/>
      <c r="JO284" s="4"/>
      <c r="JP284" s="4"/>
      <c r="JQ284" s="4"/>
      <c r="JR284" s="4"/>
      <c r="JS284" s="4"/>
      <c r="JT284" s="4"/>
      <c r="JU284" s="4"/>
      <c r="JV284" s="4"/>
      <c r="JW284" s="4"/>
      <c r="JX284" s="4"/>
      <c r="JY284" s="4"/>
      <c r="JZ284" s="4"/>
      <c r="KA284" s="4"/>
      <c r="KB284" s="4"/>
      <c r="KC284" s="4"/>
      <c r="KD284" s="4"/>
      <c r="KE284" s="4"/>
      <c r="KF284" s="4"/>
      <c r="KG284" s="4"/>
      <c r="KH284" s="4"/>
      <c r="KI284" s="4"/>
      <c r="KJ284" s="4"/>
      <c r="KK284" s="4"/>
      <c r="KL284" s="4"/>
      <c r="KM284" s="4"/>
      <c r="KN284" s="4"/>
      <c r="KO284" s="4"/>
      <c r="KP284" s="4"/>
      <c r="KQ284" s="4"/>
      <c r="KR284" s="4"/>
      <c r="KS284" s="4"/>
      <c r="KT284" s="4"/>
      <c r="KU284" s="4"/>
      <c r="KV284" s="4"/>
      <c r="KW284" s="4"/>
      <c r="KX284" s="4"/>
      <c r="KY284" s="4"/>
      <c r="KZ284" s="4"/>
      <c r="LA284" s="4"/>
      <c r="LB284" s="4"/>
      <c r="LC284" s="4"/>
      <c r="LD284" s="4"/>
      <c r="LE284" s="4"/>
      <c r="LF284" s="4"/>
      <c r="LG284" s="4"/>
      <c r="LH284" s="4"/>
      <c r="LI284" s="4"/>
      <c r="LJ284" s="4"/>
      <c r="LK284" s="4"/>
      <c r="LL284" s="4"/>
      <c r="LM284" s="4"/>
      <c r="LN284" s="4"/>
      <c r="LO284" s="4"/>
      <c r="LP284" s="4"/>
      <c r="LQ284" s="4"/>
      <c r="LR284" s="4"/>
      <c r="LS284" s="4"/>
      <c r="LT284" s="4"/>
      <c r="LU284" s="4"/>
      <c r="LV284" s="4"/>
      <c r="LW284" s="4"/>
      <c r="LX284" s="4"/>
      <c r="LY284" s="4"/>
      <c r="LZ284" s="4"/>
      <c r="MA284" s="4"/>
      <c r="MB284" s="4"/>
      <c r="MC284" s="4"/>
      <c r="MD284" s="4"/>
      <c r="ME284" s="4"/>
      <c r="MF284" s="4"/>
      <c r="MG284" s="4"/>
      <c r="MH284" s="4"/>
      <c r="MI284" s="4"/>
      <c r="MJ284" s="4"/>
      <c r="MK284" s="4"/>
      <c r="ML284" s="4"/>
      <c r="MM284" s="4"/>
      <c r="MN284" s="4"/>
      <c r="MO284" s="4"/>
      <c r="MP284" s="4"/>
      <c r="MQ284" s="4"/>
      <c r="MR284" s="4"/>
      <c r="MS284" s="4"/>
      <c r="MT284" s="4"/>
      <c r="MU284" s="4"/>
      <c r="MV284" s="4"/>
      <c r="MW284" s="4"/>
      <c r="MX284" s="4"/>
      <c r="MY284" s="4"/>
      <c r="MZ284" s="4"/>
      <c r="NA284" s="4"/>
      <c r="NB284" s="4"/>
      <c r="NC284" s="4"/>
      <c r="ND284" s="4"/>
      <c r="NE284" s="4"/>
      <c r="NF284" s="4"/>
      <c r="NG284" s="4"/>
      <c r="NH284" s="4"/>
      <c r="NI284" s="4"/>
      <c r="NJ284" s="4"/>
      <c r="NK284" s="4"/>
      <c r="NL284" s="4"/>
      <c r="NM284" s="4"/>
      <c r="NN284" s="4"/>
      <c r="NO284" s="4"/>
      <c r="NP284" s="4"/>
      <c r="NQ284" s="4"/>
      <c r="NR284" s="4"/>
      <c r="NS284" s="4"/>
      <c r="NT284" s="4"/>
      <c r="NU284" s="4"/>
      <c r="NV284" s="4"/>
      <c r="NW284" s="4"/>
      <c r="NX284" s="4"/>
      <c r="NY284" s="4"/>
      <c r="NZ284" s="4"/>
      <c r="OA284" s="4"/>
      <c r="OB284" s="4"/>
      <c r="OC284" s="4"/>
      <c r="OD284" s="4"/>
      <c r="OE284" s="4"/>
      <c r="OF284" s="4"/>
      <c r="OG284" s="4"/>
      <c r="OH284" s="4"/>
      <c r="OI284" s="4"/>
      <c r="OJ284" s="4"/>
      <c r="OK284" s="4"/>
      <c r="OL284" s="4"/>
      <c r="OM284" s="4"/>
      <c r="ON284" s="4"/>
      <c r="OO284" s="4"/>
      <c r="OP284" s="4"/>
      <c r="OQ284" s="4"/>
      <c r="OR284" s="4"/>
      <c r="OS284" s="4"/>
      <c r="OT284" s="4"/>
      <c r="OU284" s="4"/>
      <c r="OV284" s="4"/>
      <c r="OW284" s="4"/>
      <c r="OX284" s="4"/>
      <c r="OY284" s="4"/>
      <c r="OZ284" s="4"/>
      <c r="PA284" s="4"/>
      <c r="PB284" s="4"/>
      <c r="PC284" s="4"/>
      <c r="PD284" s="4"/>
      <c r="PE284" s="4"/>
      <c r="PF284" s="4"/>
      <c r="PG284" s="4"/>
      <c r="PH284" s="4"/>
      <c r="PI284" s="4"/>
      <c r="PJ284" s="4"/>
      <c r="PK284" s="4"/>
      <c r="PL284" s="4"/>
      <c r="PM284" s="4"/>
      <c r="PN284" s="4"/>
      <c r="PO284" s="4"/>
      <c r="PP284" s="4"/>
      <c r="PQ284" s="4"/>
      <c r="PR284" s="4"/>
      <c r="PS284" s="4"/>
      <c r="PT284" s="4"/>
      <c r="PU284" s="4"/>
      <c r="PV284" s="4"/>
      <c r="PW284" s="4"/>
      <c r="PX284" s="4"/>
      <c r="PY284" s="4"/>
      <c r="PZ284" s="4"/>
      <c r="QA284" s="4"/>
      <c r="QB284" s="4"/>
      <c r="QC284" s="4"/>
      <c r="QD284" s="4"/>
      <c r="QE284" s="4"/>
      <c r="QF284" s="4"/>
      <c r="QG284" s="4"/>
      <c r="QH284" s="4"/>
      <c r="QI284" s="4"/>
      <c r="QJ284" s="4"/>
      <c r="QK284" s="4"/>
      <c r="QL284" s="4"/>
      <c r="QM284" s="4"/>
      <c r="QN284" s="4"/>
      <c r="QO284" s="4"/>
      <c r="QP284" s="4"/>
      <c r="QQ284" s="4"/>
      <c r="QR284" s="4"/>
      <c r="QS284" s="4"/>
      <c r="QT284" s="4"/>
      <c r="QU284" s="4"/>
      <c r="QV284" s="4"/>
      <c r="QW284" s="4"/>
      <c r="QX284" s="4"/>
      <c r="QY284" s="4"/>
      <c r="QZ284" s="4"/>
      <c r="RA284" s="4"/>
      <c r="RB284" s="4"/>
      <c r="RC284" s="4"/>
      <c r="RD284" s="4"/>
      <c r="RE284" s="4"/>
      <c r="RF284" s="4"/>
      <c r="RG284" s="4"/>
      <c r="RH284" s="4"/>
      <c r="RI284" s="4"/>
      <c r="RJ284" s="4"/>
      <c r="RK284" s="4"/>
      <c r="RL284" s="4"/>
      <c r="RM284" s="4"/>
      <c r="RN284" s="4"/>
      <c r="RO284" s="4"/>
      <c r="RP284" s="4"/>
      <c r="RQ284" s="4"/>
      <c r="RR284" s="4"/>
      <c r="RS284" s="4"/>
      <c r="RT284" s="4"/>
      <c r="RU284" s="4"/>
      <c r="RV284" s="4"/>
      <c r="RW284" s="4"/>
      <c r="RX284" s="4"/>
      <c r="RY284" s="4"/>
      <c r="RZ284" s="4"/>
      <c r="SA284" s="4"/>
      <c r="SB284" s="4"/>
      <c r="SC284" s="4"/>
      <c r="SD284" s="4"/>
      <c r="SE284" s="4"/>
      <c r="SF284" s="4"/>
      <c r="SG284" s="4"/>
      <c r="SH284" s="4"/>
      <c r="SI284" s="4"/>
      <c r="SJ284" s="4"/>
      <c r="SK284" s="4"/>
      <c r="SL284" s="4"/>
      <c r="SM284" s="4"/>
      <c r="SN284" s="4"/>
      <c r="SO284" s="4"/>
      <c r="SP284" s="4"/>
      <c r="SQ284" s="4"/>
      <c r="SR284" s="4"/>
      <c r="SS284" s="4"/>
      <c r="ST284" s="4"/>
      <c r="SU284" s="4"/>
      <c r="SV284" s="4"/>
      <c r="SW284" s="4"/>
      <c r="SX284" s="4"/>
      <c r="SY284" s="4"/>
      <c r="SZ284" s="4"/>
      <c r="TA284" s="4"/>
      <c r="TB284" s="4"/>
      <c r="TC284" s="4"/>
      <c r="TD284" s="4"/>
      <c r="TE284" s="4"/>
      <c r="TF284" s="4"/>
      <c r="TG284" s="4"/>
      <c r="TH284" s="4"/>
      <c r="TI284" s="4"/>
      <c r="TJ284" s="4"/>
      <c r="TK284" s="4"/>
      <c r="TL284" s="4"/>
      <c r="TM284" s="4"/>
      <c r="TN284" s="4"/>
      <c r="TO284" s="4"/>
      <c r="TP284" s="4"/>
      <c r="TQ284" s="4"/>
      <c r="TR284" s="4"/>
      <c r="TS284" s="4"/>
      <c r="TT284" s="4"/>
      <c r="TU284" s="4"/>
      <c r="TV284" s="4"/>
      <c r="TW284" s="4"/>
      <c r="TX284" s="4"/>
      <c r="TY284" s="4"/>
      <c r="TZ284" s="4"/>
      <c r="UA284" s="4"/>
      <c r="UB284" s="4"/>
      <c r="UC284" s="4"/>
      <c r="UD284" s="4"/>
      <c r="UE284" s="4"/>
      <c r="UF284" s="4"/>
      <c r="UG284" s="4"/>
      <c r="UH284" s="4"/>
      <c r="UI284" s="4"/>
      <c r="UJ284" s="4"/>
      <c r="UK284" s="4"/>
      <c r="UL284" s="4"/>
      <c r="UM284" s="4"/>
      <c r="UN284" s="4"/>
      <c r="UO284" s="4"/>
      <c r="UP284" s="4"/>
      <c r="UQ284" s="4"/>
      <c r="UR284" s="4"/>
      <c r="US284" s="4"/>
      <c r="UT284" s="4"/>
      <c r="UU284" s="4"/>
      <c r="UV284" s="4"/>
      <c r="UW284" s="4"/>
      <c r="UX284" s="4"/>
      <c r="UY284" s="4"/>
      <c r="UZ284" s="4"/>
      <c r="VA284" s="4"/>
      <c r="VB284" s="4"/>
      <c r="VC284" s="4"/>
      <c r="VD284" s="4"/>
      <c r="VE284" s="4"/>
      <c r="VF284" s="4"/>
      <c r="VG284" s="4"/>
      <c r="VH284" s="4"/>
      <c r="VI284" s="4"/>
      <c r="VJ284" s="4"/>
      <c r="VK284" s="4"/>
      <c r="VL284" s="4"/>
      <c r="VM284" s="4"/>
      <c r="VN284" s="4"/>
      <c r="VO284" s="4"/>
      <c r="VP284" s="4"/>
      <c r="VQ284" s="4"/>
      <c r="VR284" s="4"/>
      <c r="VS284" s="4"/>
      <c r="VT284" s="4"/>
      <c r="VU284" s="4"/>
      <c r="VV284" s="4"/>
      <c r="VW284" s="4"/>
      <c r="VX284" s="4"/>
      <c r="VY284" s="4"/>
      <c r="VZ284" s="4"/>
      <c r="WA284" s="4"/>
      <c r="WB284" s="4"/>
      <c r="WC284" s="4"/>
      <c r="WD284" s="4"/>
      <c r="WE284" s="4"/>
      <c r="WF284" s="4"/>
      <c r="WG284" s="4"/>
      <c r="WH284" s="4"/>
      <c r="WI284" s="4"/>
      <c r="WJ284" s="4"/>
      <c r="WK284" s="4"/>
      <c r="WL284" s="4"/>
      <c r="WM284" s="4"/>
      <c r="WN284" s="4"/>
      <c r="WO284" s="4"/>
      <c r="WP284" s="4"/>
      <c r="WQ284" s="4"/>
      <c r="WR284" s="4"/>
      <c r="WS284" s="4"/>
      <c r="WT284" s="4"/>
      <c r="WU284" s="4"/>
      <c r="WV284" s="4"/>
      <c r="WW284" s="4"/>
      <c r="WX284" s="4"/>
      <c r="WY284" s="4"/>
      <c r="WZ284" s="4"/>
      <c r="XA284" s="4"/>
      <c r="XB284" s="4"/>
      <c r="XC284" s="4"/>
      <c r="XD284" s="4"/>
      <c r="XE284" s="4"/>
      <c r="XF284" s="4"/>
      <c r="XG284" s="4"/>
      <c r="XH284" s="4"/>
      <c r="XI284" s="4"/>
      <c r="XJ284" s="4"/>
      <c r="XK284" s="4"/>
      <c r="XL284" s="4"/>
      <c r="XM284" s="4"/>
      <c r="XN284" s="4"/>
      <c r="XO284" s="4"/>
      <c r="XP284" s="4"/>
      <c r="XQ284" s="4"/>
      <c r="XR284" s="4"/>
      <c r="XS284" s="4"/>
      <c r="XT284" s="4"/>
      <c r="XU284" s="4"/>
      <c r="XV284" s="4"/>
      <c r="XW284" s="4"/>
      <c r="XX284" s="4"/>
      <c r="XY284" s="4"/>
      <c r="XZ284" s="4"/>
      <c r="YA284" s="4"/>
      <c r="YB284" s="4"/>
      <c r="YC284" s="4"/>
      <c r="YD284" s="4"/>
      <c r="YE284" s="4"/>
      <c r="YF284" s="4"/>
      <c r="YG284" s="4"/>
      <c r="YH284" s="4"/>
      <c r="YI284" s="4"/>
      <c r="YJ284" s="4"/>
      <c r="YK284" s="4"/>
      <c r="YL284" s="4"/>
      <c r="YM284" s="4"/>
      <c r="YN284" s="4"/>
      <c r="YO284" s="4"/>
      <c r="YP284" s="4"/>
      <c r="YQ284" s="4"/>
      <c r="YR284" s="4"/>
      <c r="YS284" s="4"/>
      <c r="YT284" s="4"/>
      <c r="YU284" s="4"/>
      <c r="YV284" s="4"/>
      <c r="YW284" s="4"/>
      <c r="YX284" s="4"/>
      <c r="YY284" s="4"/>
      <c r="YZ284" s="4"/>
      <c r="ZA284" s="4"/>
      <c r="ZB284" s="4"/>
      <c r="ZC284" s="4"/>
      <c r="ZD284" s="4"/>
      <c r="ZE284" s="4"/>
      <c r="ZF284" s="4"/>
      <c r="ZG284" s="4"/>
      <c r="ZH284" s="4"/>
      <c r="ZI284" s="4"/>
      <c r="ZJ284" s="4"/>
      <c r="ZK284" s="4"/>
      <c r="ZL284" s="4"/>
      <c r="ZM284" s="4"/>
      <c r="ZN284" s="4"/>
      <c r="ZO284" s="4"/>
      <c r="ZP284" s="4"/>
      <c r="ZQ284" s="4"/>
      <c r="ZR284" s="4"/>
      <c r="ZS284" s="4"/>
      <c r="ZT284" s="4"/>
      <c r="ZU284" s="4"/>
      <c r="ZV284" s="4"/>
      <c r="ZW284" s="4"/>
      <c r="ZX284" s="4"/>
      <c r="ZY284" s="4"/>
      <c r="ZZ284" s="4"/>
      <c r="AAA284" s="4"/>
      <c r="AAB284" s="4"/>
      <c r="AAC284" s="4"/>
      <c r="AAD284" s="4"/>
      <c r="AAE284" s="4"/>
      <c r="AAF284" s="4"/>
      <c r="AAG284" s="4"/>
      <c r="AAH284" s="4"/>
      <c r="AAI284" s="4"/>
      <c r="AAJ284" s="4"/>
      <c r="AAK284" s="4"/>
      <c r="AAL284" s="4"/>
      <c r="AAM284" s="4"/>
      <c r="AAN284" s="4"/>
      <c r="AAO284" s="4"/>
      <c r="AAP284" s="4"/>
      <c r="AAQ284" s="4"/>
      <c r="AAR284" s="4"/>
      <c r="AAS284" s="4"/>
      <c r="AAT284" s="4"/>
      <c r="AAU284" s="4"/>
      <c r="AAV284" s="4"/>
      <c r="AAW284" s="4"/>
      <c r="AAX284" s="4"/>
      <c r="AAY284" s="4"/>
      <c r="AAZ284" s="4"/>
      <c r="ABA284" s="4"/>
      <c r="ABB284" s="4"/>
      <c r="ABC284" s="4"/>
      <c r="ABD284" s="4"/>
      <c r="ABE284" s="4"/>
      <c r="ABF284" s="4"/>
      <c r="ABG284" s="4"/>
      <c r="ABH284" s="4"/>
      <c r="ABI284" s="4"/>
      <c r="ABJ284" s="4"/>
      <c r="ABK284" s="4"/>
      <c r="ABL284" s="4"/>
      <c r="ABM284" s="4"/>
      <c r="ABN284" s="4"/>
      <c r="ABO284" s="4"/>
      <c r="ABP284" s="4"/>
      <c r="ABQ284" s="4"/>
      <c r="ABR284" s="4"/>
      <c r="ABS284" s="4"/>
      <c r="ABT284" s="4"/>
      <c r="ABU284" s="4"/>
      <c r="ABV284" s="4"/>
      <c r="ABW284" s="4"/>
      <c r="ABX284" s="4"/>
      <c r="ABY284" s="4"/>
      <c r="ABZ284" s="4"/>
      <c r="ACA284" s="4"/>
      <c r="ACB284" s="4"/>
      <c r="ACC284" s="4"/>
      <c r="ACD284" s="4"/>
      <c r="ACE284" s="4"/>
      <c r="ACF284" s="4"/>
      <c r="ACG284" s="4"/>
      <c r="ACH284" s="4"/>
      <c r="ACI284" s="4"/>
      <c r="ACJ284" s="4"/>
      <c r="ACK284" s="4"/>
      <c r="ACL284" s="4"/>
      <c r="ACM284" s="4"/>
      <c r="ACN284" s="4"/>
      <c r="ACO284" s="4"/>
      <c r="ACP284" s="4"/>
      <c r="ACQ284" s="4"/>
      <c r="ACR284" s="4"/>
      <c r="ACS284" s="4"/>
      <c r="ACT284" s="4"/>
      <c r="ACU284" s="4"/>
      <c r="ACV284" s="4"/>
      <c r="ACW284" s="4"/>
      <c r="ACX284" s="4"/>
      <c r="ACY284" s="4"/>
      <c r="ACZ284" s="4"/>
      <c r="ADA284" s="4"/>
      <c r="ADB284" s="4"/>
      <c r="ADC284" s="4"/>
      <c r="ADD284" s="4"/>
      <c r="ADE284" s="4"/>
      <c r="ADF284" s="4"/>
      <c r="ADG284" s="4"/>
      <c r="ADH284" s="4"/>
      <c r="ADI284" s="4"/>
      <c r="ADJ284" s="4"/>
      <c r="ADK284" s="4"/>
      <c r="ADL284" s="4"/>
      <c r="ADM284" s="4"/>
      <c r="ADN284" s="4"/>
      <c r="ADO284" s="4"/>
      <c r="ADP284" s="4"/>
      <c r="ADQ284" s="4"/>
      <c r="ADR284" s="4"/>
      <c r="ADS284" s="4"/>
      <c r="ADT284" s="4"/>
      <c r="ADU284" s="4"/>
      <c r="ADV284" s="4"/>
      <c r="ADW284" s="4"/>
      <c r="ADX284" s="4"/>
      <c r="ADY284" s="4"/>
      <c r="ADZ284" s="4"/>
      <c r="AEA284" s="4"/>
      <c r="AEB284" s="4"/>
      <c r="AEC284" s="4"/>
      <c r="AED284" s="4"/>
      <c r="AEE284" s="4"/>
      <c r="AEF284" s="4"/>
      <c r="AEG284" s="4"/>
      <c r="AEH284" s="4"/>
      <c r="AEI284" s="4"/>
      <c r="AEJ284" s="4"/>
      <c r="AEK284" s="4"/>
      <c r="AEL284" s="4"/>
      <c r="AEM284" s="4"/>
      <c r="AEN284" s="4"/>
      <c r="AEO284" s="4"/>
      <c r="AEP284" s="4"/>
      <c r="AEQ284" s="4"/>
      <c r="AER284" s="4"/>
      <c r="AES284" s="4"/>
      <c r="AET284" s="4"/>
      <c r="AEU284" s="4"/>
      <c r="AEV284" s="4"/>
    </row>
    <row r="285" spans="1:828" s="51" customFormat="1" ht="19.5" customHeight="1" x14ac:dyDescent="0.2">
      <c r="A285" s="89"/>
      <c r="B285" s="82"/>
      <c r="C285" s="47">
        <v>549</v>
      </c>
      <c r="D285" s="47" t="s">
        <v>144</v>
      </c>
      <c r="E285" s="47" t="s">
        <v>293</v>
      </c>
      <c r="F285" s="47" t="s">
        <v>59</v>
      </c>
      <c r="G285" s="47">
        <v>1</v>
      </c>
      <c r="H285" s="57"/>
      <c r="I285" s="10"/>
      <c r="J285" s="52" t="e">
        <f>CONCATENATE("INSERT INTO `medical_vacancies` (`id`, `keyOrganization`, `job`, `division`, `bet`, `measures`) VALUES (NULL, ","'",D285,"', '",#REF!,"', ","'",#REF!,"', ","'",#REF!,"', ","'",I287,"');")</f>
        <v>#REF!</v>
      </c>
      <c r="K285" s="53" t="s">
        <v>149</v>
      </c>
      <c r="L285" s="54" t="s">
        <v>150</v>
      </c>
      <c r="M285" s="52" t="str">
        <f t="shared" si="11"/>
        <v>&lt;div id='entry'&gt;&lt;/div&gt;
&lt;link rel='stylesheet' href='http://h90428dg.beget.tech/css/style_doctor.css'&gt;
&lt;script src='https://yastatic.net/s3/frontend/forms/_/embed.js'&gt;&lt;/script&gt;
&lt;script src='http://h90428dg.beget.tech/js/POST_Request.js'&gt;&lt;/script&gt;
&lt;script&gt;let data = display('lipetsk-clinic-infec-bolnitsa');&lt;/script&gt;</v>
      </c>
      <c r="N285" s="4"/>
      <c r="O285" s="4"/>
      <c r="P285" s="4"/>
      <c r="Q285" s="4"/>
      <c r="R285" s="4"/>
      <c r="S285" s="4"/>
      <c r="T285" s="4"/>
      <c r="U285" s="4"/>
      <c r="V285" s="4"/>
      <c r="W285" s="4"/>
      <c r="X285" s="4"/>
      <c r="Y285" s="4"/>
      <c r="Z285" s="4"/>
      <c r="AA285" s="4"/>
      <c r="AB285" s="4"/>
      <c r="AC285" s="4"/>
      <c r="AD285" s="4"/>
      <c r="AE285" s="4"/>
      <c r="AF285" s="4"/>
      <c r="AG285" s="4"/>
      <c r="AH285" s="4"/>
      <c r="AI285" s="4"/>
      <c r="AJ285" s="4"/>
      <c r="AK285" s="4"/>
      <c r="AL285" s="4"/>
      <c r="AM285" s="4"/>
      <c r="AN285" s="4"/>
      <c r="AO285" s="4"/>
      <c r="AP285" s="4"/>
      <c r="AQ285" s="4"/>
      <c r="AR285" s="4"/>
      <c r="AS285" s="4"/>
      <c r="AT285" s="4"/>
      <c r="AU285" s="4"/>
      <c r="AV285" s="4"/>
      <c r="AW285" s="4"/>
      <c r="AX285" s="4"/>
      <c r="AY285" s="4"/>
      <c r="AZ285" s="4"/>
      <c r="BA285" s="4"/>
      <c r="BB285" s="4"/>
      <c r="BC285" s="4"/>
      <c r="BD285" s="4"/>
      <c r="BE285" s="4"/>
      <c r="BF285" s="4"/>
      <c r="BG285" s="4"/>
      <c r="BH285" s="4"/>
      <c r="BI285" s="4"/>
      <c r="BJ285" s="4"/>
      <c r="BK285" s="4"/>
      <c r="BL285" s="4"/>
      <c r="BM285" s="4"/>
      <c r="BN285" s="4"/>
      <c r="BO285" s="4"/>
      <c r="BP285" s="4"/>
      <c r="BQ285" s="4"/>
      <c r="BR285" s="4"/>
      <c r="BS285" s="4"/>
      <c r="BT285" s="4"/>
      <c r="BU285" s="4"/>
      <c r="BV285" s="4"/>
      <c r="BW285" s="4"/>
      <c r="BX285" s="4"/>
      <c r="BY285" s="4"/>
      <c r="BZ285" s="4"/>
      <c r="CA285" s="4"/>
      <c r="CB285" s="4"/>
      <c r="CC285" s="4"/>
      <c r="CD285" s="4"/>
      <c r="CE285" s="4"/>
      <c r="CF285" s="4"/>
      <c r="CG285" s="4"/>
      <c r="CH285" s="4"/>
      <c r="CI285" s="4"/>
      <c r="CJ285" s="4"/>
      <c r="CK285" s="4"/>
      <c r="CL285" s="4"/>
      <c r="CM285" s="4"/>
      <c r="CN285" s="4"/>
      <c r="CO285" s="4"/>
      <c r="CP285" s="4"/>
      <c r="CQ285" s="4"/>
      <c r="CR285" s="4"/>
      <c r="CS285" s="4"/>
      <c r="CT285" s="4"/>
      <c r="CU285" s="4"/>
      <c r="CV285" s="4"/>
      <c r="CW285" s="4"/>
      <c r="CX285" s="4"/>
      <c r="CY285" s="4"/>
      <c r="CZ285" s="4"/>
      <c r="DA285" s="4"/>
      <c r="DB285" s="4"/>
      <c r="DC285" s="4"/>
      <c r="DD285" s="4"/>
      <c r="DE285" s="4"/>
      <c r="DF285" s="4"/>
      <c r="DG285" s="4"/>
      <c r="DH285" s="4"/>
      <c r="DI285" s="4"/>
      <c r="DJ285" s="4"/>
      <c r="DK285" s="4"/>
      <c r="DL285" s="4"/>
      <c r="DM285" s="4"/>
      <c r="DN285" s="4"/>
      <c r="DO285" s="4"/>
      <c r="DP285" s="4"/>
      <c r="DQ285" s="4"/>
      <c r="DR285" s="4"/>
      <c r="DS285" s="4"/>
      <c r="DT285" s="4"/>
      <c r="DU285" s="4"/>
      <c r="DV285" s="4"/>
      <c r="DW285" s="4"/>
      <c r="DX285" s="4"/>
      <c r="DY285" s="4"/>
      <c r="DZ285" s="4"/>
      <c r="EA285" s="4"/>
      <c r="EB285" s="4"/>
      <c r="EC285" s="4"/>
      <c r="ED285" s="4"/>
      <c r="EE285" s="4"/>
      <c r="EF285" s="4"/>
      <c r="EG285" s="4"/>
      <c r="EH285" s="4"/>
      <c r="EI285" s="4"/>
      <c r="EJ285" s="4"/>
      <c r="EK285" s="4"/>
      <c r="EL285" s="4"/>
      <c r="EM285" s="4"/>
      <c r="EN285" s="4"/>
      <c r="EO285" s="4"/>
      <c r="EP285" s="4"/>
      <c r="EQ285" s="4"/>
      <c r="ER285" s="4"/>
      <c r="ES285" s="4"/>
      <c r="ET285" s="4"/>
      <c r="EU285" s="4"/>
      <c r="EV285" s="4"/>
      <c r="EW285" s="4"/>
      <c r="EX285" s="4"/>
      <c r="EY285" s="4"/>
      <c r="EZ285" s="4"/>
      <c r="FA285" s="4"/>
      <c r="FB285" s="4"/>
      <c r="FC285" s="4"/>
      <c r="FD285" s="4"/>
      <c r="FE285" s="4"/>
      <c r="FF285" s="4"/>
      <c r="FG285" s="4"/>
      <c r="FH285" s="4"/>
      <c r="FI285" s="4"/>
      <c r="FJ285" s="4"/>
      <c r="FK285" s="4"/>
      <c r="FL285" s="4"/>
      <c r="FM285" s="4"/>
      <c r="FN285" s="4"/>
      <c r="FO285" s="4"/>
      <c r="FP285" s="4"/>
      <c r="FQ285" s="4"/>
      <c r="FR285" s="4"/>
      <c r="FS285" s="4"/>
      <c r="FT285" s="4"/>
      <c r="FU285" s="4"/>
      <c r="FV285" s="4"/>
      <c r="FW285" s="4"/>
      <c r="FX285" s="4"/>
      <c r="FY285" s="4"/>
      <c r="FZ285" s="4"/>
      <c r="GA285" s="4"/>
      <c r="GB285" s="4"/>
      <c r="GC285" s="4"/>
      <c r="GD285" s="4"/>
      <c r="GE285" s="4"/>
      <c r="GF285" s="4"/>
      <c r="GG285" s="4"/>
      <c r="GH285" s="4"/>
      <c r="GI285" s="4"/>
      <c r="GJ285" s="4"/>
      <c r="GK285" s="4"/>
      <c r="GL285" s="4"/>
      <c r="GM285" s="4"/>
      <c r="GN285" s="4"/>
      <c r="GO285" s="4"/>
      <c r="GP285" s="4"/>
      <c r="GQ285" s="4"/>
      <c r="GR285" s="4"/>
      <c r="GS285" s="4"/>
      <c r="GT285" s="4"/>
      <c r="GU285" s="4"/>
      <c r="GV285" s="4"/>
      <c r="GW285" s="4"/>
      <c r="GX285" s="4"/>
      <c r="GY285" s="4"/>
      <c r="GZ285" s="4"/>
      <c r="HA285" s="4"/>
      <c r="HB285" s="4"/>
      <c r="HC285" s="4"/>
      <c r="HD285" s="4"/>
      <c r="HE285" s="4"/>
      <c r="HF285" s="4"/>
      <c r="HG285" s="4"/>
      <c r="HH285" s="4"/>
      <c r="HI285" s="4"/>
      <c r="HJ285" s="4"/>
      <c r="HK285" s="4"/>
      <c r="HL285" s="4"/>
      <c r="HM285" s="4"/>
      <c r="HN285" s="4"/>
      <c r="HO285" s="4"/>
      <c r="HP285" s="4"/>
      <c r="HQ285" s="4"/>
      <c r="HR285" s="4"/>
      <c r="HS285" s="4"/>
      <c r="HT285" s="4"/>
      <c r="HU285" s="4"/>
      <c r="HV285" s="4"/>
      <c r="HW285" s="4"/>
      <c r="HX285" s="4"/>
      <c r="HY285" s="4"/>
      <c r="HZ285" s="4"/>
      <c r="IA285" s="4"/>
      <c r="IB285" s="4"/>
      <c r="IC285" s="4"/>
      <c r="ID285" s="4"/>
      <c r="IE285" s="4"/>
      <c r="IF285" s="4"/>
      <c r="IG285" s="4"/>
      <c r="IH285" s="4"/>
      <c r="II285" s="4"/>
      <c r="IJ285" s="4"/>
      <c r="IK285" s="4"/>
      <c r="IL285" s="4"/>
      <c r="IM285" s="4"/>
      <c r="IN285" s="4"/>
      <c r="IO285" s="4"/>
      <c r="IP285" s="4"/>
      <c r="IQ285" s="4"/>
      <c r="IR285" s="4"/>
      <c r="IS285" s="4"/>
      <c r="IT285" s="4"/>
      <c r="IU285" s="4"/>
      <c r="IV285" s="4"/>
      <c r="IW285" s="4"/>
      <c r="IX285" s="4"/>
      <c r="IY285" s="4"/>
      <c r="IZ285" s="4"/>
      <c r="JA285" s="4"/>
      <c r="JB285" s="4"/>
      <c r="JC285" s="4"/>
      <c r="JD285" s="4"/>
      <c r="JE285" s="4"/>
      <c r="JF285" s="4"/>
      <c r="JG285" s="4"/>
      <c r="JH285" s="4"/>
      <c r="JI285" s="4"/>
      <c r="JJ285" s="4"/>
      <c r="JK285" s="4"/>
      <c r="JL285" s="4"/>
      <c r="JM285" s="4"/>
      <c r="JN285" s="4"/>
      <c r="JO285" s="4"/>
      <c r="JP285" s="4"/>
      <c r="JQ285" s="4"/>
      <c r="JR285" s="4"/>
      <c r="JS285" s="4"/>
      <c r="JT285" s="4"/>
      <c r="JU285" s="4"/>
      <c r="JV285" s="4"/>
      <c r="JW285" s="4"/>
      <c r="JX285" s="4"/>
      <c r="JY285" s="4"/>
      <c r="JZ285" s="4"/>
      <c r="KA285" s="4"/>
      <c r="KB285" s="4"/>
      <c r="KC285" s="4"/>
      <c r="KD285" s="4"/>
      <c r="KE285" s="4"/>
      <c r="KF285" s="4"/>
      <c r="KG285" s="4"/>
      <c r="KH285" s="4"/>
      <c r="KI285" s="4"/>
      <c r="KJ285" s="4"/>
      <c r="KK285" s="4"/>
      <c r="KL285" s="4"/>
      <c r="KM285" s="4"/>
      <c r="KN285" s="4"/>
      <c r="KO285" s="4"/>
      <c r="KP285" s="4"/>
      <c r="KQ285" s="4"/>
      <c r="KR285" s="4"/>
      <c r="KS285" s="4"/>
      <c r="KT285" s="4"/>
      <c r="KU285" s="4"/>
      <c r="KV285" s="4"/>
      <c r="KW285" s="4"/>
      <c r="KX285" s="4"/>
      <c r="KY285" s="4"/>
      <c r="KZ285" s="4"/>
      <c r="LA285" s="4"/>
      <c r="LB285" s="4"/>
      <c r="LC285" s="4"/>
      <c r="LD285" s="4"/>
      <c r="LE285" s="4"/>
      <c r="LF285" s="4"/>
      <c r="LG285" s="4"/>
      <c r="LH285" s="4"/>
      <c r="LI285" s="4"/>
      <c r="LJ285" s="4"/>
      <c r="LK285" s="4"/>
      <c r="LL285" s="4"/>
      <c r="LM285" s="4"/>
      <c r="LN285" s="4"/>
      <c r="LO285" s="4"/>
      <c r="LP285" s="4"/>
      <c r="LQ285" s="4"/>
      <c r="LR285" s="4"/>
      <c r="LS285" s="4"/>
      <c r="LT285" s="4"/>
      <c r="LU285" s="4"/>
      <c r="LV285" s="4"/>
      <c r="LW285" s="4"/>
      <c r="LX285" s="4"/>
      <c r="LY285" s="4"/>
      <c r="LZ285" s="4"/>
      <c r="MA285" s="4"/>
      <c r="MB285" s="4"/>
      <c r="MC285" s="4"/>
      <c r="MD285" s="4"/>
      <c r="ME285" s="4"/>
      <c r="MF285" s="4"/>
      <c r="MG285" s="4"/>
      <c r="MH285" s="4"/>
      <c r="MI285" s="4"/>
      <c r="MJ285" s="4"/>
      <c r="MK285" s="4"/>
      <c r="ML285" s="4"/>
      <c r="MM285" s="4"/>
      <c r="MN285" s="4"/>
      <c r="MO285" s="4"/>
      <c r="MP285" s="4"/>
      <c r="MQ285" s="4"/>
      <c r="MR285" s="4"/>
      <c r="MS285" s="4"/>
      <c r="MT285" s="4"/>
      <c r="MU285" s="4"/>
      <c r="MV285" s="4"/>
      <c r="MW285" s="4"/>
      <c r="MX285" s="4"/>
      <c r="MY285" s="4"/>
      <c r="MZ285" s="4"/>
      <c r="NA285" s="4"/>
      <c r="NB285" s="4"/>
      <c r="NC285" s="4"/>
      <c r="ND285" s="4"/>
      <c r="NE285" s="4"/>
      <c r="NF285" s="4"/>
      <c r="NG285" s="4"/>
      <c r="NH285" s="4"/>
      <c r="NI285" s="4"/>
      <c r="NJ285" s="4"/>
      <c r="NK285" s="4"/>
      <c r="NL285" s="4"/>
      <c r="NM285" s="4"/>
      <c r="NN285" s="4"/>
      <c r="NO285" s="4"/>
      <c r="NP285" s="4"/>
      <c r="NQ285" s="4"/>
      <c r="NR285" s="4"/>
      <c r="NS285" s="4"/>
      <c r="NT285" s="4"/>
      <c r="NU285" s="4"/>
      <c r="NV285" s="4"/>
      <c r="NW285" s="4"/>
      <c r="NX285" s="4"/>
      <c r="NY285" s="4"/>
      <c r="NZ285" s="4"/>
      <c r="OA285" s="4"/>
      <c r="OB285" s="4"/>
      <c r="OC285" s="4"/>
      <c r="OD285" s="4"/>
      <c r="OE285" s="4"/>
      <c r="OF285" s="4"/>
      <c r="OG285" s="4"/>
      <c r="OH285" s="4"/>
      <c r="OI285" s="4"/>
      <c r="OJ285" s="4"/>
      <c r="OK285" s="4"/>
      <c r="OL285" s="4"/>
      <c r="OM285" s="4"/>
      <c r="ON285" s="4"/>
      <c r="OO285" s="4"/>
      <c r="OP285" s="4"/>
      <c r="OQ285" s="4"/>
      <c r="OR285" s="4"/>
      <c r="OS285" s="4"/>
      <c r="OT285" s="4"/>
      <c r="OU285" s="4"/>
      <c r="OV285" s="4"/>
      <c r="OW285" s="4"/>
      <c r="OX285" s="4"/>
      <c r="OY285" s="4"/>
      <c r="OZ285" s="4"/>
      <c r="PA285" s="4"/>
      <c r="PB285" s="4"/>
      <c r="PC285" s="4"/>
      <c r="PD285" s="4"/>
      <c r="PE285" s="4"/>
      <c r="PF285" s="4"/>
      <c r="PG285" s="4"/>
      <c r="PH285" s="4"/>
      <c r="PI285" s="4"/>
      <c r="PJ285" s="4"/>
      <c r="PK285" s="4"/>
      <c r="PL285" s="4"/>
      <c r="PM285" s="4"/>
      <c r="PN285" s="4"/>
      <c r="PO285" s="4"/>
      <c r="PP285" s="4"/>
      <c r="PQ285" s="4"/>
      <c r="PR285" s="4"/>
      <c r="PS285" s="4"/>
      <c r="PT285" s="4"/>
      <c r="PU285" s="4"/>
      <c r="PV285" s="4"/>
      <c r="PW285" s="4"/>
      <c r="PX285" s="4"/>
      <c r="PY285" s="4"/>
      <c r="PZ285" s="4"/>
      <c r="QA285" s="4"/>
      <c r="QB285" s="4"/>
      <c r="QC285" s="4"/>
      <c r="QD285" s="4"/>
      <c r="QE285" s="4"/>
      <c r="QF285" s="4"/>
      <c r="QG285" s="4"/>
      <c r="QH285" s="4"/>
      <c r="QI285" s="4"/>
      <c r="QJ285" s="4"/>
      <c r="QK285" s="4"/>
      <c r="QL285" s="4"/>
      <c r="QM285" s="4"/>
      <c r="QN285" s="4"/>
      <c r="QO285" s="4"/>
      <c r="QP285" s="4"/>
      <c r="QQ285" s="4"/>
      <c r="QR285" s="4"/>
      <c r="QS285" s="4"/>
      <c r="QT285" s="4"/>
      <c r="QU285" s="4"/>
      <c r="QV285" s="4"/>
      <c r="QW285" s="4"/>
      <c r="QX285" s="4"/>
      <c r="QY285" s="4"/>
      <c r="QZ285" s="4"/>
      <c r="RA285" s="4"/>
      <c r="RB285" s="4"/>
      <c r="RC285" s="4"/>
      <c r="RD285" s="4"/>
      <c r="RE285" s="4"/>
      <c r="RF285" s="4"/>
      <c r="RG285" s="4"/>
      <c r="RH285" s="4"/>
      <c r="RI285" s="4"/>
      <c r="RJ285" s="4"/>
      <c r="RK285" s="4"/>
      <c r="RL285" s="4"/>
      <c r="RM285" s="4"/>
      <c r="RN285" s="4"/>
      <c r="RO285" s="4"/>
      <c r="RP285" s="4"/>
      <c r="RQ285" s="4"/>
      <c r="RR285" s="4"/>
      <c r="RS285" s="4"/>
      <c r="RT285" s="4"/>
      <c r="RU285" s="4"/>
      <c r="RV285" s="4"/>
      <c r="RW285" s="4"/>
      <c r="RX285" s="4"/>
      <c r="RY285" s="4"/>
      <c r="RZ285" s="4"/>
      <c r="SA285" s="4"/>
      <c r="SB285" s="4"/>
      <c r="SC285" s="4"/>
      <c r="SD285" s="4"/>
      <c r="SE285" s="4"/>
      <c r="SF285" s="4"/>
      <c r="SG285" s="4"/>
      <c r="SH285" s="4"/>
      <c r="SI285" s="4"/>
      <c r="SJ285" s="4"/>
      <c r="SK285" s="4"/>
      <c r="SL285" s="4"/>
      <c r="SM285" s="4"/>
      <c r="SN285" s="4"/>
      <c r="SO285" s="4"/>
      <c r="SP285" s="4"/>
      <c r="SQ285" s="4"/>
      <c r="SR285" s="4"/>
      <c r="SS285" s="4"/>
      <c r="ST285" s="4"/>
      <c r="SU285" s="4"/>
      <c r="SV285" s="4"/>
      <c r="SW285" s="4"/>
      <c r="SX285" s="4"/>
      <c r="SY285" s="4"/>
      <c r="SZ285" s="4"/>
      <c r="TA285" s="4"/>
      <c r="TB285" s="4"/>
      <c r="TC285" s="4"/>
      <c r="TD285" s="4"/>
      <c r="TE285" s="4"/>
      <c r="TF285" s="4"/>
      <c r="TG285" s="4"/>
      <c r="TH285" s="4"/>
      <c r="TI285" s="4"/>
      <c r="TJ285" s="4"/>
      <c r="TK285" s="4"/>
      <c r="TL285" s="4"/>
      <c r="TM285" s="4"/>
      <c r="TN285" s="4"/>
      <c r="TO285" s="4"/>
      <c r="TP285" s="4"/>
      <c r="TQ285" s="4"/>
      <c r="TR285" s="4"/>
      <c r="TS285" s="4"/>
      <c r="TT285" s="4"/>
      <c r="TU285" s="4"/>
      <c r="TV285" s="4"/>
      <c r="TW285" s="4"/>
      <c r="TX285" s="4"/>
      <c r="TY285" s="4"/>
      <c r="TZ285" s="4"/>
      <c r="UA285" s="4"/>
      <c r="UB285" s="4"/>
      <c r="UC285" s="4"/>
      <c r="UD285" s="4"/>
      <c r="UE285" s="4"/>
      <c r="UF285" s="4"/>
      <c r="UG285" s="4"/>
      <c r="UH285" s="4"/>
      <c r="UI285" s="4"/>
      <c r="UJ285" s="4"/>
      <c r="UK285" s="4"/>
      <c r="UL285" s="4"/>
      <c r="UM285" s="4"/>
      <c r="UN285" s="4"/>
      <c r="UO285" s="4"/>
      <c r="UP285" s="4"/>
      <c r="UQ285" s="4"/>
      <c r="UR285" s="4"/>
      <c r="US285" s="4"/>
      <c r="UT285" s="4"/>
      <c r="UU285" s="4"/>
      <c r="UV285" s="4"/>
      <c r="UW285" s="4"/>
      <c r="UX285" s="4"/>
      <c r="UY285" s="4"/>
      <c r="UZ285" s="4"/>
      <c r="VA285" s="4"/>
      <c r="VB285" s="4"/>
      <c r="VC285" s="4"/>
      <c r="VD285" s="4"/>
      <c r="VE285" s="4"/>
      <c r="VF285" s="4"/>
      <c r="VG285" s="4"/>
      <c r="VH285" s="4"/>
      <c r="VI285" s="4"/>
      <c r="VJ285" s="4"/>
      <c r="VK285" s="4"/>
      <c r="VL285" s="4"/>
      <c r="VM285" s="4"/>
      <c r="VN285" s="4"/>
      <c r="VO285" s="4"/>
      <c r="VP285" s="4"/>
      <c r="VQ285" s="4"/>
      <c r="VR285" s="4"/>
      <c r="VS285" s="4"/>
      <c r="VT285" s="4"/>
      <c r="VU285" s="4"/>
      <c r="VV285" s="4"/>
      <c r="VW285" s="4"/>
      <c r="VX285" s="4"/>
      <c r="VY285" s="4"/>
      <c r="VZ285" s="4"/>
      <c r="WA285" s="4"/>
      <c r="WB285" s="4"/>
      <c r="WC285" s="4"/>
      <c r="WD285" s="4"/>
      <c r="WE285" s="4"/>
      <c r="WF285" s="4"/>
      <c r="WG285" s="4"/>
      <c r="WH285" s="4"/>
      <c r="WI285" s="4"/>
      <c r="WJ285" s="4"/>
      <c r="WK285" s="4"/>
      <c r="WL285" s="4"/>
      <c r="WM285" s="4"/>
      <c r="WN285" s="4"/>
      <c r="WO285" s="4"/>
      <c r="WP285" s="4"/>
      <c r="WQ285" s="4"/>
      <c r="WR285" s="4"/>
      <c r="WS285" s="4"/>
      <c r="WT285" s="4"/>
      <c r="WU285" s="4"/>
      <c r="WV285" s="4"/>
      <c r="WW285" s="4"/>
      <c r="WX285" s="4"/>
      <c r="WY285" s="4"/>
      <c r="WZ285" s="4"/>
      <c r="XA285" s="4"/>
      <c r="XB285" s="4"/>
      <c r="XC285" s="4"/>
      <c r="XD285" s="4"/>
      <c r="XE285" s="4"/>
      <c r="XF285" s="4"/>
      <c r="XG285" s="4"/>
      <c r="XH285" s="4"/>
      <c r="XI285" s="4"/>
      <c r="XJ285" s="4"/>
      <c r="XK285" s="4"/>
      <c r="XL285" s="4"/>
      <c r="XM285" s="4"/>
      <c r="XN285" s="4"/>
      <c r="XO285" s="4"/>
      <c r="XP285" s="4"/>
      <c r="XQ285" s="4"/>
      <c r="XR285" s="4"/>
      <c r="XS285" s="4"/>
      <c r="XT285" s="4"/>
      <c r="XU285" s="4"/>
      <c r="XV285" s="4"/>
      <c r="XW285" s="4"/>
      <c r="XX285" s="4"/>
      <c r="XY285" s="4"/>
      <c r="XZ285" s="4"/>
      <c r="YA285" s="4"/>
      <c r="YB285" s="4"/>
      <c r="YC285" s="4"/>
      <c r="YD285" s="4"/>
      <c r="YE285" s="4"/>
      <c r="YF285" s="4"/>
      <c r="YG285" s="4"/>
      <c r="YH285" s="4"/>
      <c r="YI285" s="4"/>
      <c r="YJ285" s="4"/>
      <c r="YK285" s="4"/>
      <c r="YL285" s="4"/>
      <c r="YM285" s="4"/>
      <c r="YN285" s="4"/>
      <c r="YO285" s="4"/>
      <c r="YP285" s="4"/>
      <c r="YQ285" s="4"/>
      <c r="YR285" s="4"/>
      <c r="YS285" s="4"/>
      <c r="YT285" s="4"/>
      <c r="YU285" s="4"/>
      <c r="YV285" s="4"/>
      <c r="YW285" s="4"/>
      <c r="YX285" s="4"/>
      <c r="YY285" s="4"/>
      <c r="YZ285" s="4"/>
      <c r="ZA285" s="4"/>
      <c r="ZB285" s="4"/>
      <c r="ZC285" s="4"/>
      <c r="ZD285" s="4"/>
      <c r="ZE285" s="4"/>
      <c r="ZF285" s="4"/>
      <c r="ZG285" s="4"/>
      <c r="ZH285" s="4"/>
      <c r="ZI285" s="4"/>
      <c r="ZJ285" s="4"/>
      <c r="ZK285" s="4"/>
      <c r="ZL285" s="4"/>
      <c r="ZM285" s="4"/>
      <c r="ZN285" s="4"/>
      <c r="ZO285" s="4"/>
      <c r="ZP285" s="4"/>
      <c r="ZQ285" s="4"/>
      <c r="ZR285" s="4"/>
      <c r="ZS285" s="4"/>
      <c r="ZT285" s="4"/>
      <c r="ZU285" s="4"/>
      <c r="ZV285" s="4"/>
      <c r="ZW285" s="4"/>
      <c r="ZX285" s="4"/>
      <c r="ZY285" s="4"/>
      <c r="ZZ285" s="4"/>
      <c r="AAA285" s="4"/>
      <c r="AAB285" s="4"/>
      <c r="AAC285" s="4"/>
      <c r="AAD285" s="4"/>
      <c r="AAE285" s="4"/>
      <c r="AAF285" s="4"/>
      <c r="AAG285" s="4"/>
      <c r="AAH285" s="4"/>
      <c r="AAI285" s="4"/>
      <c r="AAJ285" s="4"/>
      <c r="AAK285" s="4"/>
      <c r="AAL285" s="4"/>
      <c r="AAM285" s="4"/>
      <c r="AAN285" s="4"/>
      <c r="AAO285" s="4"/>
      <c r="AAP285" s="4"/>
      <c r="AAQ285" s="4"/>
      <c r="AAR285" s="4"/>
      <c r="AAS285" s="4"/>
      <c r="AAT285" s="4"/>
      <c r="AAU285" s="4"/>
      <c r="AAV285" s="4"/>
      <c r="AAW285" s="4"/>
      <c r="AAX285" s="4"/>
      <c r="AAY285" s="4"/>
      <c r="AAZ285" s="4"/>
      <c r="ABA285" s="4"/>
      <c r="ABB285" s="4"/>
      <c r="ABC285" s="4"/>
      <c r="ABD285" s="4"/>
      <c r="ABE285" s="4"/>
      <c r="ABF285" s="4"/>
      <c r="ABG285" s="4"/>
      <c r="ABH285" s="4"/>
      <c r="ABI285" s="4"/>
      <c r="ABJ285" s="4"/>
      <c r="ABK285" s="4"/>
      <c r="ABL285" s="4"/>
      <c r="ABM285" s="4"/>
      <c r="ABN285" s="4"/>
      <c r="ABO285" s="4"/>
      <c r="ABP285" s="4"/>
      <c r="ABQ285" s="4"/>
      <c r="ABR285" s="4"/>
      <c r="ABS285" s="4"/>
      <c r="ABT285" s="4"/>
      <c r="ABU285" s="4"/>
      <c r="ABV285" s="4"/>
      <c r="ABW285" s="4"/>
      <c r="ABX285" s="4"/>
      <c r="ABY285" s="4"/>
      <c r="ABZ285" s="4"/>
      <c r="ACA285" s="4"/>
      <c r="ACB285" s="4"/>
      <c r="ACC285" s="4"/>
      <c r="ACD285" s="4"/>
      <c r="ACE285" s="4"/>
      <c r="ACF285" s="4"/>
      <c r="ACG285" s="4"/>
      <c r="ACH285" s="4"/>
      <c r="ACI285" s="4"/>
      <c r="ACJ285" s="4"/>
      <c r="ACK285" s="4"/>
      <c r="ACL285" s="4"/>
      <c r="ACM285" s="4"/>
      <c r="ACN285" s="4"/>
      <c r="ACO285" s="4"/>
      <c r="ACP285" s="4"/>
      <c r="ACQ285" s="4"/>
      <c r="ACR285" s="4"/>
      <c r="ACS285" s="4"/>
      <c r="ACT285" s="4"/>
      <c r="ACU285" s="4"/>
      <c r="ACV285" s="4"/>
      <c r="ACW285" s="4"/>
      <c r="ACX285" s="4"/>
      <c r="ACY285" s="4"/>
      <c r="ACZ285" s="4"/>
      <c r="ADA285" s="4"/>
      <c r="ADB285" s="4"/>
      <c r="ADC285" s="4"/>
      <c r="ADD285" s="4"/>
      <c r="ADE285" s="4"/>
      <c r="ADF285" s="4"/>
      <c r="ADG285" s="4"/>
      <c r="ADH285" s="4"/>
      <c r="ADI285" s="4"/>
      <c r="ADJ285" s="4"/>
      <c r="ADK285" s="4"/>
      <c r="ADL285" s="4"/>
      <c r="ADM285" s="4"/>
      <c r="ADN285" s="4"/>
      <c r="ADO285" s="4"/>
      <c r="ADP285" s="4"/>
      <c r="ADQ285" s="4"/>
      <c r="ADR285" s="4"/>
      <c r="ADS285" s="4"/>
      <c r="ADT285" s="4"/>
      <c r="ADU285" s="4"/>
      <c r="ADV285" s="4"/>
      <c r="ADW285" s="4"/>
      <c r="ADX285" s="4"/>
      <c r="ADY285" s="4"/>
      <c r="ADZ285" s="4"/>
      <c r="AEA285" s="4"/>
      <c r="AEB285" s="4"/>
      <c r="AEC285" s="4"/>
      <c r="AED285" s="4"/>
      <c r="AEE285" s="4"/>
      <c r="AEF285" s="4"/>
      <c r="AEG285" s="4"/>
      <c r="AEH285" s="4"/>
      <c r="AEI285" s="4"/>
      <c r="AEJ285" s="4"/>
      <c r="AEK285" s="4"/>
      <c r="AEL285" s="4"/>
      <c r="AEM285" s="4"/>
      <c r="AEN285" s="4"/>
      <c r="AEO285" s="4"/>
      <c r="AEP285" s="4"/>
      <c r="AEQ285" s="4"/>
      <c r="AER285" s="4"/>
      <c r="AES285" s="4"/>
      <c r="AET285" s="4"/>
      <c r="AEU285" s="4"/>
      <c r="AEV285" s="4"/>
    </row>
    <row r="286" spans="1:828" s="51" customFormat="1" ht="19.5" customHeight="1" x14ac:dyDescent="0.2">
      <c r="A286" s="89"/>
      <c r="B286" s="82"/>
      <c r="C286" s="47">
        <v>550</v>
      </c>
      <c r="D286" s="47" t="s">
        <v>144</v>
      </c>
      <c r="E286" s="47" t="s">
        <v>316</v>
      </c>
      <c r="F286" s="47" t="s">
        <v>59</v>
      </c>
      <c r="G286" s="47">
        <v>1</v>
      </c>
      <c r="H286" s="57"/>
      <c r="I286" s="47"/>
      <c r="J286" s="52" t="e">
        <f>CONCATENATE("INSERT INTO `medical_vacancies` (`id`, `keyOrganization`, `job`, `division`, `bet`, `measures`) VALUES (NULL, ","'",D286,"', '",#REF!,"', ","'",#REF!,"', ","'",#REF!,"', ","'",I286,"');")</f>
        <v>#REF!</v>
      </c>
      <c r="K286" s="53" t="s">
        <v>149</v>
      </c>
      <c r="L286" s="54" t="s">
        <v>150</v>
      </c>
      <c r="M286" s="52" t="str">
        <f t="shared" si="11"/>
        <v>&lt;div id='entry'&gt;&lt;/div&gt;
&lt;link rel='stylesheet' href='http://h90428dg.beget.tech/css/style_doctor.css'&gt;
&lt;script src='https://yastatic.net/s3/frontend/forms/_/embed.js'&gt;&lt;/script&gt;
&lt;script src='http://h90428dg.beget.tech/js/POST_Request.js'&gt;&lt;/script&gt;
&lt;script&gt;let data = display('lipetsk-clinic-infec-bolnitsa');&lt;/script&gt;</v>
      </c>
      <c r="N286" s="4"/>
      <c r="O286" s="4"/>
      <c r="P286" s="4"/>
      <c r="Q286" s="4"/>
      <c r="R286" s="4"/>
      <c r="S286" s="4"/>
      <c r="T286" s="4"/>
      <c r="U286" s="4"/>
      <c r="V286" s="4"/>
      <c r="W286" s="4"/>
      <c r="X286" s="4"/>
      <c r="Y286" s="4"/>
      <c r="Z286" s="4"/>
      <c r="AA286" s="4"/>
      <c r="AB286" s="4"/>
      <c r="AC286" s="4"/>
      <c r="AD286" s="4"/>
      <c r="AE286" s="4"/>
      <c r="AF286" s="4"/>
      <c r="AG286" s="4"/>
      <c r="AH286" s="4"/>
      <c r="AI286" s="4"/>
      <c r="AJ286" s="4"/>
      <c r="AK286" s="4"/>
      <c r="AL286" s="4"/>
      <c r="AM286" s="4"/>
      <c r="AN286" s="4"/>
      <c r="AO286" s="4"/>
      <c r="AP286" s="4"/>
      <c r="AQ286" s="4"/>
      <c r="AR286" s="4"/>
      <c r="AS286" s="4"/>
      <c r="AT286" s="4"/>
      <c r="AU286" s="4"/>
      <c r="AV286" s="4"/>
      <c r="AW286" s="4"/>
      <c r="AX286" s="4"/>
      <c r="AY286" s="4"/>
      <c r="AZ286" s="4"/>
      <c r="BA286" s="4"/>
      <c r="BB286" s="4"/>
      <c r="BC286" s="4"/>
      <c r="BD286" s="4"/>
      <c r="BE286" s="4"/>
      <c r="BF286" s="4"/>
      <c r="BG286" s="4"/>
      <c r="BH286" s="4"/>
      <c r="BI286" s="4"/>
      <c r="BJ286" s="4"/>
      <c r="BK286" s="4"/>
      <c r="BL286" s="4"/>
      <c r="BM286" s="4"/>
      <c r="BN286" s="4"/>
      <c r="BO286" s="4"/>
      <c r="BP286" s="4"/>
      <c r="BQ286" s="4"/>
      <c r="BR286" s="4"/>
      <c r="BS286" s="4"/>
      <c r="BT286" s="4"/>
      <c r="BU286" s="4"/>
      <c r="BV286" s="4"/>
      <c r="BW286" s="4"/>
      <c r="BX286" s="4"/>
      <c r="BY286" s="4"/>
      <c r="BZ286" s="4"/>
      <c r="CA286" s="4"/>
      <c r="CB286" s="4"/>
      <c r="CC286" s="4"/>
      <c r="CD286" s="4"/>
      <c r="CE286" s="4"/>
      <c r="CF286" s="4"/>
      <c r="CG286" s="4"/>
      <c r="CH286" s="4"/>
      <c r="CI286" s="4"/>
      <c r="CJ286" s="4"/>
      <c r="CK286" s="4"/>
      <c r="CL286" s="4"/>
      <c r="CM286" s="4"/>
      <c r="CN286" s="4"/>
      <c r="CO286" s="4"/>
      <c r="CP286" s="4"/>
      <c r="CQ286" s="4"/>
      <c r="CR286" s="4"/>
      <c r="CS286" s="4"/>
      <c r="CT286" s="4"/>
      <c r="CU286" s="4"/>
      <c r="CV286" s="4"/>
      <c r="CW286" s="4"/>
      <c r="CX286" s="4"/>
      <c r="CY286" s="4"/>
      <c r="CZ286" s="4"/>
      <c r="DA286" s="4"/>
      <c r="DB286" s="4"/>
      <c r="DC286" s="4"/>
      <c r="DD286" s="4"/>
      <c r="DE286" s="4"/>
      <c r="DF286" s="4"/>
      <c r="DG286" s="4"/>
      <c r="DH286" s="4"/>
      <c r="DI286" s="4"/>
      <c r="DJ286" s="4"/>
      <c r="DK286" s="4"/>
      <c r="DL286" s="4"/>
      <c r="DM286" s="4"/>
      <c r="DN286" s="4"/>
      <c r="DO286" s="4"/>
      <c r="DP286" s="4"/>
      <c r="DQ286" s="4"/>
      <c r="DR286" s="4"/>
      <c r="DS286" s="4"/>
      <c r="DT286" s="4"/>
      <c r="DU286" s="4"/>
      <c r="DV286" s="4"/>
      <c r="DW286" s="4"/>
      <c r="DX286" s="4"/>
      <c r="DY286" s="4"/>
      <c r="DZ286" s="4"/>
      <c r="EA286" s="4"/>
      <c r="EB286" s="4"/>
      <c r="EC286" s="4"/>
      <c r="ED286" s="4"/>
      <c r="EE286" s="4"/>
      <c r="EF286" s="4"/>
      <c r="EG286" s="4"/>
      <c r="EH286" s="4"/>
      <c r="EI286" s="4"/>
      <c r="EJ286" s="4"/>
      <c r="EK286" s="4"/>
      <c r="EL286" s="4"/>
      <c r="EM286" s="4"/>
      <c r="EN286" s="4"/>
      <c r="EO286" s="4"/>
      <c r="EP286" s="4"/>
      <c r="EQ286" s="4"/>
      <c r="ER286" s="4"/>
      <c r="ES286" s="4"/>
      <c r="ET286" s="4"/>
      <c r="EU286" s="4"/>
      <c r="EV286" s="4"/>
      <c r="EW286" s="4"/>
      <c r="EX286" s="4"/>
      <c r="EY286" s="4"/>
      <c r="EZ286" s="4"/>
      <c r="FA286" s="4"/>
      <c r="FB286" s="4"/>
      <c r="FC286" s="4"/>
      <c r="FD286" s="4"/>
      <c r="FE286" s="4"/>
      <c r="FF286" s="4"/>
      <c r="FG286" s="4"/>
      <c r="FH286" s="4"/>
      <c r="FI286" s="4"/>
      <c r="FJ286" s="4"/>
      <c r="FK286" s="4"/>
      <c r="FL286" s="4"/>
      <c r="FM286" s="4"/>
      <c r="FN286" s="4"/>
      <c r="FO286" s="4"/>
      <c r="FP286" s="4"/>
      <c r="FQ286" s="4"/>
      <c r="FR286" s="4"/>
      <c r="FS286" s="4"/>
      <c r="FT286" s="4"/>
      <c r="FU286" s="4"/>
      <c r="FV286" s="4"/>
      <c r="FW286" s="4"/>
      <c r="FX286" s="4"/>
      <c r="FY286" s="4"/>
      <c r="FZ286" s="4"/>
      <c r="GA286" s="4"/>
      <c r="GB286" s="4"/>
      <c r="GC286" s="4"/>
      <c r="GD286" s="4"/>
      <c r="GE286" s="4"/>
      <c r="GF286" s="4"/>
      <c r="GG286" s="4"/>
      <c r="GH286" s="4"/>
      <c r="GI286" s="4"/>
      <c r="GJ286" s="4"/>
      <c r="GK286" s="4"/>
      <c r="GL286" s="4"/>
      <c r="GM286" s="4"/>
      <c r="GN286" s="4"/>
      <c r="GO286" s="4"/>
      <c r="GP286" s="4"/>
      <c r="GQ286" s="4"/>
      <c r="GR286" s="4"/>
      <c r="GS286" s="4"/>
      <c r="GT286" s="4"/>
      <c r="GU286" s="4"/>
      <c r="GV286" s="4"/>
      <c r="GW286" s="4"/>
      <c r="GX286" s="4"/>
      <c r="GY286" s="4"/>
      <c r="GZ286" s="4"/>
      <c r="HA286" s="4"/>
      <c r="HB286" s="4"/>
      <c r="HC286" s="4"/>
      <c r="HD286" s="4"/>
      <c r="HE286" s="4"/>
      <c r="HF286" s="4"/>
      <c r="HG286" s="4"/>
      <c r="HH286" s="4"/>
      <c r="HI286" s="4"/>
      <c r="HJ286" s="4"/>
      <c r="HK286" s="4"/>
      <c r="HL286" s="4"/>
      <c r="HM286" s="4"/>
      <c r="HN286" s="4"/>
      <c r="HO286" s="4"/>
      <c r="HP286" s="4"/>
      <c r="HQ286" s="4"/>
      <c r="HR286" s="4"/>
      <c r="HS286" s="4"/>
      <c r="HT286" s="4"/>
      <c r="HU286" s="4"/>
      <c r="HV286" s="4"/>
      <c r="HW286" s="4"/>
      <c r="HX286" s="4"/>
      <c r="HY286" s="4"/>
      <c r="HZ286" s="4"/>
      <c r="IA286" s="4"/>
      <c r="IB286" s="4"/>
      <c r="IC286" s="4"/>
      <c r="ID286" s="4"/>
      <c r="IE286" s="4"/>
      <c r="IF286" s="4"/>
      <c r="IG286" s="4"/>
      <c r="IH286" s="4"/>
      <c r="II286" s="4"/>
      <c r="IJ286" s="4"/>
      <c r="IK286" s="4"/>
      <c r="IL286" s="4"/>
      <c r="IM286" s="4"/>
      <c r="IN286" s="4"/>
      <c r="IO286" s="4"/>
      <c r="IP286" s="4"/>
      <c r="IQ286" s="4"/>
      <c r="IR286" s="4"/>
      <c r="IS286" s="4"/>
      <c r="IT286" s="4"/>
      <c r="IU286" s="4"/>
      <c r="IV286" s="4"/>
      <c r="IW286" s="4"/>
      <c r="IX286" s="4"/>
      <c r="IY286" s="4"/>
      <c r="IZ286" s="4"/>
      <c r="JA286" s="4"/>
      <c r="JB286" s="4"/>
      <c r="JC286" s="4"/>
      <c r="JD286" s="4"/>
      <c r="JE286" s="4"/>
      <c r="JF286" s="4"/>
      <c r="JG286" s="4"/>
      <c r="JH286" s="4"/>
      <c r="JI286" s="4"/>
      <c r="JJ286" s="4"/>
      <c r="JK286" s="4"/>
      <c r="JL286" s="4"/>
      <c r="JM286" s="4"/>
      <c r="JN286" s="4"/>
      <c r="JO286" s="4"/>
      <c r="JP286" s="4"/>
      <c r="JQ286" s="4"/>
      <c r="JR286" s="4"/>
      <c r="JS286" s="4"/>
      <c r="JT286" s="4"/>
      <c r="JU286" s="4"/>
      <c r="JV286" s="4"/>
      <c r="JW286" s="4"/>
      <c r="JX286" s="4"/>
      <c r="JY286" s="4"/>
      <c r="JZ286" s="4"/>
      <c r="KA286" s="4"/>
      <c r="KB286" s="4"/>
      <c r="KC286" s="4"/>
      <c r="KD286" s="4"/>
      <c r="KE286" s="4"/>
      <c r="KF286" s="4"/>
      <c r="KG286" s="4"/>
      <c r="KH286" s="4"/>
      <c r="KI286" s="4"/>
      <c r="KJ286" s="4"/>
      <c r="KK286" s="4"/>
      <c r="KL286" s="4"/>
      <c r="KM286" s="4"/>
      <c r="KN286" s="4"/>
      <c r="KO286" s="4"/>
      <c r="KP286" s="4"/>
      <c r="KQ286" s="4"/>
      <c r="KR286" s="4"/>
      <c r="KS286" s="4"/>
      <c r="KT286" s="4"/>
      <c r="KU286" s="4"/>
      <c r="KV286" s="4"/>
      <c r="KW286" s="4"/>
      <c r="KX286" s="4"/>
      <c r="KY286" s="4"/>
      <c r="KZ286" s="4"/>
      <c r="LA286" s="4"/>
      <c r="LB286" s="4"/>
      <c r="LC286" s="4"/>
      <c r="LD286" s="4"/>
      <c r="LE286" s="4"/>
      <c r="LF286" s="4"/>
      <c r="LG286" s="4"/>
      <c r="LH286" s="4"/>
      <c r="LI286" s="4"/>
      <c r="LJ286" s="4"/>
      <c r="LK286" s="4"/>
      <c r="LL286" s="4"/>
      <c r="LM286" s="4"/>
      <c r="LN286" s="4"/>
      <c r="LO286" s="4"/>
      <c r="LP286" s="4"/>
      <c r="LQ286" s="4"/>
      <c r="LR286" s="4"/>
      <c r="LS286" s="4"/>
      <c r="LT286" s="4"/>
      <c r="LU286" s="4"/>
      <c r="LV286" s="4"/>
      <c r="LW286" s="4"/>
      <c r="LX286" s="4"/>
      <c r="LY286" s="4"/>
      <c r="LZ286" s="4"/>
      <c r="MA286" s="4"/>
      <c r="MB286" s="4"/>
      <c r="MC286" s="4"/>
      <c r="MD286" s="4"/>
      <c r="ME286" s="4"/>
      <c r="MF286" s="4"/>
      <c r="MG286" s="4"/>
      <c r="MH286" s="4"/>
      <c r="MI286" s="4"/>
      <c r="MJ286" s="4"/>
      <c r="MK286" s="4"/>
      <c r="ML286" s="4"/>
      <c r="MM286" s="4"/>
      <c r="MN286" s="4"/>
      <c r="MO286" s="4"/>
      <c r="MP286" s="4"/>
      <c r="MQ286" s="4"/>
      <c r="MR286" s="4"/>
      <c r="MS286" s="4"/>
      <c r="MT286" s="4"/>
      <c r="MU286" s="4"/>
      <c r="MV286" s="4"/>
      <c r="MW286" s="4"/>
      <c r="MX286" s="4"/>
      <c r="MY286" s="4"/>
      <c r="MZ286" s="4"/>
      <c r="NA286" s="4"/>
      <c r="NB286" s="4"/>
      <c r="NC286" s="4"/>
      <c r="ND286" s="4"/>
      <c r="NE286" s="4"/>
      <c r="NF286" s="4"/>
      <c r="NG286" s="4"/>
      <c r="NH286" s="4"/>
      <c r="NI286" s="4"/>
      <c r="NJ286" s="4"/>
      <c r="NK286" s="4"/>
      <c r="NL286" s="4"/>
      <c r="NM286" s="4"/>
      <c r="NN286" s="4"/>
      <c r="NO286" s="4"/>
      <c r="NP286" s="4"/>
      <c r="NQ286" s="4"/>
      <c r="NR286" s="4"/>
      <c r="NS286" s="4"/>
      <c r="NT286" s="4"/>
      <c r="NU286" s="4"/>
      <c r="NV286" s="4"/>
      <c r="NW286" s="4"/>
      <c r="NX286" s="4"/>
      <c r="NY286" s="4"/>
      <c r="NZ286" s="4"/>
      <c r="OA286" s="4"/>
      <c r="OB286" s="4"/>
      <c r="OC286" s="4"/>
      <c r="OD286" s="4"/>
      <c r="OE286" s="4"/>
      <c r="OF286" s="4"/>
      <c r="OG286" s="4"/>
      <c r="OH286" s="4"/>
      <c r="OI286" s="4"/>
      <c r="OJ286" s="4"/>
      <c r="OK286" s="4"/>
      <c r="OL286" s="4"/>
      <c r="OM286" s="4"/>
      <c r="ON286" s="4"/>
      <c r="OO286" s="4"/>
      <c r="OP286" s="4"/>
      <c r="OQ286" s="4"/>
      <c r="OR286" s="4"/>
      <c r="OS286" s="4"/>
      <c r="OT286" s="4"/>
      <c r="OU286" s="4"/>
      <c r="OV286" s="4"/>
      <c r="OW286" s="4"/>
      <c r="OX286" s="4"/>
      <c r="OY286" s="4"/>
      <c r="OZ286" s="4"/>
      <c r="PA286" s="4"/>
      <c r="PB286" s="4"/>
      <c r="PC286" s="4"/>
      <c r="PD286" s="4"/>
      <c r="PE286" s="4"/>
      <c r="PF286" s="4"/>
      <c r="PG286" s="4"/>
      <c r="PH286" s="4"/>
      <c r="PI286" s="4"/>
      <c r="PJ286" s="4"/>
      <c r="PK286" s="4"/>
      <c r="PL286" s="4"/>
      <c r="PM286" s="4"/>
      <c r="PN286" s="4"/>
      <c r="PO286" s="4"/>
      <c r="PP286" s="4"/>
      <c r="PQ286" s="4"/>
      <c r="PR286" s="4"/>
      <c r="PS286" s="4"/>
      <c r="PT286" s="4"/>
      <c r="PU286" s="4"/>
      <c r="PV286" s="4"/>
      <c r="PW286" s="4"/>
      <c r="PX286" s="4"/>
      <c r="PY286" s="4"/>
      <c r="PZ286" s="4"/>
      <c r="QA286" s="4"/>
      <c r="QB286" s="4"/>
      <c r="QC286" s="4"/>
      <c r="QD286" s="4"/>
      <c r="QE286" s="4"/>
      <c r="QF286" s="4"/>
      <c r="QG286" s="4"/>
      <c r="QH286" s="4"/>
      <c r="QI286" s="4"/>
      <c r="QJ286" s="4"/>
      <c r="QK286" s="4"/>
      <c r="QL286" s="4"/>
      <c r="QM286" s="4"/>
      <c r="QN286" s="4"/>
      <c r="QO286" s="4"/>
      <c r="QP286" s="4"/>
      <c r="QQ286" s="4"/>
      <c r="QR286" s="4"/>
      <c r="QS286" s="4"/>
      <c r="QT286" s="4"/>
      <c r="QU286" s="4"/>
      <c r="QV286" s="4"/>
      <c r="QW286" s="4"/>
      <c r="QX286" s="4"/>
      <c r="QY286" s="4"/>
      <c r="QZ286" s="4"/>
      <c r="RA286" s="4"/>
      <c r="RB286" s="4"/>
      <c r="RC286" s="4"/>
      <c r="RD286" s="4"/>
      <c r="RE286" s="4"/>
      <c r="RF286" s="4"/>
      <c r="RG286" s="4"/>
      <c r="RH286" s="4"/>
      <c r="RI286" s="4"/>
      <c r="RJ286" s="4"/>
      <c r="RK286" s="4"/>
      <c r="RL286" s="4"/>
      <c r="RM286" s="4"/>
      <c r="RN286" s="4"/>
      <c r="RO286" s="4"/>
      <c r="RP286" s="4"/>
      <c r="RQ286" s="4"/>
      <c r="RR286" s="4"/>
      <c r="RS286" s="4"/>
      <c r="RT286" s="4"/>
      <c r="RU286" s="4"/>
      <c r="RV286" s="4"/>
      <c r="RW286" s="4"/>
      <c r="RX286" s="4"/>
      <c r="RY286" s="4"/>
      <c r="RZ286" s="4"/>
      <c r="SA286" s="4"/>
      <c r="SB286" s="4"/>
      <c r="SC286" s="4"/>
      <c r="SD286" s="4"/>
      <c r="SE286" s="4"/>
      <c r="SF286" s="4"/>
      <c r="SG286" s="4"/>
      <c r="SH286" s="4"/>
      <c r="SI286" s="4"/>
      <c r="SJ286" s="4"/>
      <c r="SK286" s="4"/>
      <c r="SL286" s="4"/>
      <c r="SM286" s="4"/>
      <c r="SN286" s="4"/>
      <c r="SO286" s="4"/>
      <c r="SP286" s="4"/>
      <c r="SQ286" s="4"/>
      <c r="SR286" s="4"/>
      <c r="SS286" s="4"/>
      <c r="ST286" s="4"/>
      <c r="SU286" s="4"/>
      <c r="SV286" s="4"/>
      <c r="SW286" s="4"/>
      <c r="SX286" s="4"/>
      <c r="SY286" s="4"/>
      <c r="SZ286" s="4"/>
      <c r="TA286" s="4"/>
      <c r="TB286" s="4"/>
      <c r="TC286" s="4"/>
      <c r="TD286" s="4"/>
      <c r="TE286" s="4"/>
      <c r="TF286" s="4"/>
      <c r="TG286" s="4"/>
      <c r="TH286" s="4"/>
      <c r="TI286" s="4"/>
      <c r="TJ286" s="4"/>
      <c r="TK286" s="4"/>
      <c r="TL286" s="4"/>
      <c r="TM286" s="4"/>
      <c r="TN286" s="4"/>
      <c r="TO286" s="4"/>
      <c r="TP286" s="4"/>
      <c r="TQ286" s="4"/>
      <c r="TR286" s="4"/>
      <c r="TS286" s="4"/>
      <c r="TT286" s="4"/>
      <c r="TU286" s="4"/>
      <c r="TV286" s="4"/>
      <c r="TW286" s="4"/>
      <c r="TX286" s="4"/>
      <c r="TY286" s="4"/>
      <c r="TZ286" s="4"/>
      <c r="UA286" s="4"/>
      <c r="UB286" s="4"/>
      <c r="UC286" s="4"/>
      <c r="UD286" s="4"/>
      <c r="UE286" s="4"/>
      <c r="UF286" s="4"/>
      <c r="UG286" s="4"/>
      <c r="UH286" s="4"/>
      <c r="UI286" s="4"/>
      <c r="UJ286" s="4"/>
      <c r="UK286" s="4"/>
      <c r="UL286" s="4"/>
      <c r="UM286" s="4"/>
      <c r="UN286" s="4"/>
      <c r="UO286" s="4"/>
      <c r="UP286" s="4"/>
      <c r="UQ286" s="4"/>
      <c r="UR286" s="4"/>
      <c r="US286" s="4"/>
      <c r="UT286" s="4"/>
      <c r="UU286" s="4"/>
      <c r="UV286" s="4"/>
      <c r="UW286" s="4"/>
      <c r="UX286" s="4"/>
      <c r="UY286" s="4"/>
      <c r="UZ286" s="4"/>
      <c r="VA286" s="4"/>
      <c r="VB286" s="4"/>
      <c r="VC286" s="4"/>
      <c r="VD286" s="4"/>
      <c r="VE286" s="4"/>
      <c r="VF286" s="4"/>
      <c r="VG286" s="4"/>
      <c r="VH286" s="4"/>
      <c r="VI286" s="4"/>
      <c r="VJ286" s="4"/>
      <c r="VK286" s="4"/>
      <c r="VL286" s="4"/>
      <c r="VM286" s="4"/>
      <c r="VN286" s="4"/>
      <c r="VO286" s="4"/>
      <c r="VP286" s="4"/>
      <c r="VQ286" s="4"/>
      <c r="VR286" s="4"/>
      <c r="VS286" s="4"/>
      <c r="VT286" s="4"/>
      <c r="VU286" s="4"/>
      <c r="VV286" s="4"/>
      <c r="VW286" s="4"/>
      <c r="VX286" s="4"/>
      <c r="VY286" s="4"/>
      <c r="VZ286" s="4"/>
      <c r="WA286" s="4"/>
      <c r="WB286" s="4"/>
      <c r="WC286" s="4"/>
      <c r="WD286" s="4"/>
      <c r="WE286" s="4"/>
      <c r="WF286" s="4"/>
      <c r="WG286" s="4"/>
      <c r="WH286" s="4"/>
      <c r="WI286" s="4"/>
      <c r="WJ286" s="4"/>
      <c r="WK286" s="4"/>
      <c r="WL286" s="4"/>
      <c r="WM286" s="4"/>
      <c r="WN286" s="4"/>
      <c r="WO286" s="4"/>
      <c r="WP286" s="4"/>
      <c r="WQ286" s="4"/>
      <c r="WR286" s="4"/>
      <c r="WS286" s="4"/>
      <c r="WT286" s="4"/>
      <c r="WU286" s="4"/>
      <c r="WV286" s="4"/>
      <c r="WW286" s="4"/>
      <c r="WX286" s="4"/>
      <c r="WY286" s="4"/>
      <c r="WZ286" s="4"/>
      <c r="XA286" s="4"/>
      <c r="XB286" s="4"/>
      <c r="XC286" s="4"/>
      <c r="XD286" s="4"/>
      <c r="XE286" s="4"/>
      <c r="XF286" s="4"/>
      <c r="XG286" s="4"/>
      <c r="XH286" s="4"/>
      <c r="XI286" s="4"/>
      <c r="XJ286" s="4"/>
      <c r="XK286" s="4"/>
      <c r="XL286" s="4"/>
      <c r="XM286" s="4"/>
      <c r="XN286" s="4"/>
      <c r="XO286" s="4"/>
      <c r="XP286" s="4"/>
      <c r="XQ286" s="4"/>
      <c r="XR286" s="4"/>
      <c r="XS286" s="4"/>
      <c r="XT286" s="4"/>
      <c r="XU286" s="4"/>
      <c r="XV286" s="4"/>
      <c r="XW286" s="4"/>
      <c r="XX286" s="4"/>
      <c r="XY286" s="4"/>
      <c r="XZ286" s="4"/>
      <c r="YA286" s="4"/>
      <c r="YB286" s="4"/>
      <c r="YC286" s="4"/>
      <c r="YD286" s="4"/>
      <c r="YE286" s="4"/>
      <c r="YF286" s="4"/>
      <c r="YG286" s="4"/>
      <c r="YH286" s="4"/>
      <c r="YI286" s="4"/>
      <c r="YJ286" s="4"/>
      <c r="YK286" s="4"/>
      <c r="YL286" s="4"/>
      <c r="YM286" s="4"/>
      <c r="YN286" s="4"/>
      <c r="YO286" s="4"/>
      <c r="YP286" s="4"/>
      <c r="YQ286" s="4"/>
      <c r="YR286" s="4"/>
      <c r="YS286" s="4"/>
      <c r="YT286" s="4"/>
      <c r="YU286" s="4"/>
      <c r="YV286" s="4"/>
      <c r="YW286" s="4"/>
      <c r="YX286" s="4"/>
      <c r="YY286" s="4"/>
      <c r="YZ286" s="4"/>
      <c r="ZA286" s="4"/>
      <c r="ZB286" s="4"/>
      <c r="ZC286" s="4"/>
      <c r="ZD286" s="4"/>
      <c r="ZE286" s="4"/>
      <c r="ZF286" s="4"/>
      <c r="ZG286" s="4"/>
      <c r="ZH286" s="4"/>
      <c r="ZI286" s="4"/>
      <c r="ZJ286" s="4"/>
      <c r="ZK286" s="4"/>
      <c r="ZL286" s="4"/>
      <c r="ZM286" s="4"/>
      <c r="ZN286" s="4"/>
      <c r="ZO286" s="4"/>
      <c r="ZP286" s="4"/>
      <c r="ZQ286" s="4"/>
      <c r="ZR286" s="4"/>
      <c r="ZS286" s="4"/>
      <c r="ZT286" s="4"/>
      <c r="ZU286" s="4"/>
      <c r="ZV286" s="4"/>
      <c r="ZW286" s="4"/>
      <c r="ZX286" s="4"/>
      <c r="ZY286" s="4"/>
      <c r="ZZ286" s="4"/>
      <c r="AAA286" s="4"/>
      <c r="AAB286" s="4"/>
      <c r="AAC286" s="4"/>
      <c r="AAD286" s="4"/>
      <c r="AAE286" s="4"/>
      <c r="AAF286" s="4"/>
      <c r="AAG286" s="4"/>
      <c r="AAH286" s="4"/>
      <c r="AAI286" s="4"/>
      <c r="AAJ286" s="4"/>
      <c r="AAK286" s="4"/>
      <c r="AAL286" s="4"/>
      <c r="AAM286" s="4"/>
      <c r="AAN286" s="4"/>
      <c r="AAO286" s="4"/>
      <c r="AAP286" s="4"/>
      <c r="AAQ286" s="4"/>
      <c r="AAR286" s="4"/>
      <c r="AAS286" s="4"/>
      <c r="AAT286" s="4"/>
      <c r="AAU286" s="4"/>
      <c r="AAV286" s="4"/>
      <c r="AAW286" s="4"/>
      <c r="AAX286" s="4"/>
      <c r="AAY286" s="4"/>
      <c r="AAZ286" s="4"/>
      <c r="ABA286" s="4"/>
      <c r="ABB286" s="4"/>
      <c r="ABC286" s="4"/>
      <c r="ABD286" s="4"/>
      <c r="ABE286" s="4"/>
      <c r="ABF286" s="4"/>
      <c r="ABG286" s="4"/>
      <c r="ABH286" s="4"/>
      <c r="ABI286" s="4"/>
      <c r="ABJ286" s="4"/>
      <c r="ABK286" s="4"/>
      <c r="ABL286" s="4"/>
      <c r="ABM286" s="4"/>
      <c r="ABN286" s="4"/>
      <c r="ABO286" s="4"/>
      <c r="ABP286" s="4"/>
      <c r="ABQ286" s="4"/>
      <c r="ABR286" s="4"/>
      <c r="ABS286" s="4"/>
      <c r="ABT286" s="4"/>
      <c r="ABU286" s="4"/>
      <c r="ABV286" s="4"/>
      <c r="ABW286" s="4"/>
      <c r="ABX286" s="4"/>
      <c r="ABY286" s="4"/>
      <c r="ABZ286" s="4"/>
      <c r="ACA286" s="4"/>
      <c r="ACB286" s="4"/>
      <c r="ACC286" s="4"/>
      <c r="ACD286" s="4"/>
      <c r="ACE286" s="4"/>
      <c r="ACF286" s="4"/>
      <c r="ACG286" s="4"/>
      <c r="ACH286" s="4"/>
      <c r="ACI286" s="4"/>
      <c r="ACJ286" s="4"/>
      <c r="ACK286" s="4"/>
      <c r="ACL286" s="4"/>
      <c r="ACM286" s="4"/>
      <c r="ACN286" s="4"/>
      <c r="ACO286" s="4"/>
      <c r="ACP286" s="4"/>
      <c r="ACQ286" s="4"/>
      <c r="ACR286" s="4"/>
      <c r="ACS286" s="4"/>
      <c r="ACT286" s="4"/>
      <c r="ACU286" s="4"/>
      <c r="ACV286" s="4"/>
      <c r="ACW286" s="4"/>
      <c r="ACX286" s="4"/>
      <c r="ACY286" s="4"/>
      <c r="ACZ286" s="4"/>
      <c r="ADA286" s="4"/>
      <c r="ADB286" s="4"/>
      <c r="ADC286" s="4"/>
      <c r="ADD286" s="4"/>
      <c r="ADE286" s="4"/>
      <c r="ADF286" s="4"/>
      <c r="ADG286" s="4"/>
      <c r="ADH286" s="4"/>
      <c r="ADI286" s="4"/>
      <c r="ADJ286" s="4"/>
      <c r="ADK286" s="4"/>
      <c r="ADL286" s="4"/>
      <c r="ADM286" s="4"/>
      <c r="ADN286" s="4"/>
      <c r="ADO286" s="4"/>
      <c r="ADP286" s="4"/>
      <c r="ADQ286" s="4"/>
      <c r="ADR286" s="4"/>
      <c r="ADS286" s="4"/>
      <c r="ADT286" s="4"/>
      <c r="ADU286" s="4"/>
      <c r="ADV286" s="4"/>
      <c r="ADW286" s="4"/>
      <c r="ADX286" s="4"/>
      <c r="ADY286" s="4"/>
      <c r="ADZ286" s="4"/>
      <c r="AEA286" s="4"/>
      <c r="AEB286" s="4"/>
      <c r="AEC286" s="4"/>
      <c r="AED286" s="4"/>
      <c r="AEE286" s="4"/>
      <c r="AEF286" s="4"/>
      <c r="AEG286" s="4"/>
      <c r="AEH286" s="4"/>
      <c r="AEI286" s="4"/>
      <c r="AEJ286" s="4"/>
      <c r="AEK286" s="4"/>
      <c r="AEL286" s="4"/>
      <c r="AEM286" s="4"/>
      <c r="AEN286" s="4"/>
      <c r="AEO286" s="4"/>
      <c r="AEP286" s="4"/>
      <c r="AEQ286" s="4"/>
      <c r="AER286" s="4"/>
      <c r="AES286" s="4"/>
      <c r="AET286" s="4"/>
      <c r="AEU286" s="4"/>
      <c r="AEV286" s="4"/>
    </row>
    <row r="287" spans="1:828" s="51" customFormat="1" ht="19.5" customHeight="1" x14ac:dyDescent="0.2">
      <c r="A287" s="89"/>
      <c r="B287" s="82"/>
      <c r="C287" s="47"/>
      <c r="D287" s="47"/>
      <c r="E287" s="47" t="s">
        <v>291</v>
      </c>
      <c r="F287" s="47" t="s">
        <v>59</v>
      </c>
      <c r="G287" s="47">
        <v>1</v>
      </c>
      <c r="H287" s="57"/>
      <c r="I287" s="47"/>
      <c r="J287" s="52"/>
      <c r="K287" s="53"/>
      <c r="L287" s="54"/>
      <c r="M287" s="52"/>
      <c r="N287" s="4"/>
      <c r="O287" s="4"/>
      <c r="P287" s="4"/>
      <c r="Q287" s="4"/>
      <c r="R287" s="4"/>
      <c r="S287" s="4"/>
      <c r="T287" s="4"/>
      <c r="U287" s="4"/>
      <c r="V287" s="4"/>
      <c r="W287" s="4"/>
      <c r="X287" s="4"/>
      <c r="Y287" s="4"/>
      <c r="Z287" s="4"/>
      <c r="AA287" s="4"/>
      <c r="AB287" s="4"/>
      <c r="AC287" s="4"/>
      <c r="AD287" s="4"/>
      <c r="AE287" s="4"/>
      <c r="AF287" s="4"/>
      <c r="AG287" s="4"/>
      <c r="AH287" s="4"/>
      <c r="AI287" s="4"/>
      <c r="AJ287" s="4"/>
      <c r="AK287" s="4"/>
      <c r="AL287" s="4"/>
      <c r="AM287" s="4"/>
      <c r="AN287" s="4"/>
      <c r="AO287" s="4"/>
      <c r="AP287" s="4"/>
      <c r="AQ287" s="4"/>
      <c r="AR287" s="4"/>
      <c r="AS287" s="4"/>
      <c r="AT287" s="4"/>
      <c r="AU287" s="4"/>
      <c r="AV287" s="4"/>
      <c r="AW287" s="4"/>
      <c r="AX287" s="4"/>
      <c r="AY287" s="4"/>
      <c r="AZ287" s="4"/>
      <c r="BA287" s="4"/>
      <c r="BB287" s="4"/>
      <c r="BC287" s="4"/>
      <c r="BD287" s="4"/>
      <c r="BE287" s="4"/>
      <c r="BF287" s="4"/>
      <c r="BG287" s="4"/>
      <c r="BH287" s="4"/>
      <c r="BI287" s="4"/>
      <c r="BJ287" s="4"/>
      <c r="BK287" s="4"/>
      <c r="BL287" s="4"/>
      <c r="BM287" s="4"/>
      <c r="BN287" s="4"/>
      <c r="BO287" s="4"/>
      <c r="BP287" s="4"/>
      <c r="BQ287" s="4"/>
      <c r="BR287" s="4"/>
      <c r="BS287" s="4"/>
      <c r="BT287" s="4"/>
      <c r="BU287" s="4"/>
      <c r="BV287" s="4"/>
      <c r="BW287" s="4"/>
      <c r="BX287" s="4"/>
      <c r="BY287" s="4"/>
      <c r="BZ287" s="4"/>
      <c r="CA287" s="4"/>
      <c r="CB287" s="4"/>
      <c r="CC287" s="4"/>
      <c r="CD287" s="4"/>
      <c r="CE287" s="4"/>
      <c r="CF287" s="4"/>
      <c r="CG287" s="4"/>
      <c r="CH287" s="4"/>
      <c r="CI287" s="4"/>
      <c r="CJ287" s="4"/>
      <c r="CK287" s="4"/>
      <c r="CL287" s="4"/>
      <c r="CM287" s="4"/>
      <c r="CN287" s="4"/>
      <c r="CO287" s="4"/>
      <c r="CP287" s="4"/>
      <c r="CQ287" s="4"/>
      <c r="CR287" s="4"/>
      <c r="CS287" s="4"/>
      <c r="CT287" s="4"/>
      <c r="CU287" s="4"/>
      <c r="CV287" s="4"/>
      <c r="CW287" s="4"/>
      <c r="CX287" s="4"/>
      <c r="CY287" s="4"/>
      <c r="CZ287" s="4"/>
      <c r="DA287" s="4"/>
      <c r="DB287" s="4"/>
      <c r="DC287" s="4"/>
      <c r="DD287" s="4"/>
      <c r="DE287" s="4"/>
      <c r="DF287" s="4"/>
      <c r="DG287" s="4"/>
      <c r="DH287" s="4"/>
      <c r="DI287" s="4"/>
      <c r="DJ287" s="4"/>
      <c r="DK287" s="4"/>
      <c r="DL287" s="4"/>
      <c r="DM287" s="4"/>
      <c r="DN287" s="4"/>
      <c r="DO287" s="4"/>
      <c r="DP287" s="4"/>
      <c r="DQ287" s="4"/>
      <c r="DR287" s="4"/>
      <c r="DS287" s="4"/>
      <c r="DT287" s="4"/>
      <c r="DU287" s="4"/>
      <c r="DV287" s="4"/>
      <c r="DW287" s="4"/>
      <c r="DX287" s="4"/>
      <c r="DY287" s="4"/>
      <c r="DZ287" s="4"/>
      <c r="EA287" s="4"/>
      <c r="EB287" s="4"/>
      <c r="EC287" s="4"/>
      <c r="ED287" s="4"/>
      <c r="EE287" s="4"/>
      <c r="EF287" s="4"/>
      <c r="EG287" s="4"/>
      <c r="EH287" s="4"/>
      <c r="EI287" s="4"/>
      <c r="EJ287" s="4"/>
      <c r="EK287" s="4"/>
      <c r="EL287" s="4"/>
      <c r="EM287" s="4"/>
      <c r="EN287" s="4"/>
      <c r="EO287" s="4"/>
      <c r="EP287" s="4"/>
      <c r="EQ287" s="4"/>
      <c r="ER287" s="4"/>
      <c r="ES287" s="4"/>
      <c r="ET287" s="4"/>
      <c r="EU287" s="4"/>
      <c r="EV287" s="4"/>
      <c r="EW287" s="4"/>
      <c r="EX287" s="4"/>
      <c r="EY287" s="4"/>
      <c r="EZ287" s="4"/>
      <c r="FA287" s="4"/>
      <c r="FB287" s="4"/>
      <c r="FC287" s="4"/>
      <c r="FD287" s="4"/>
      <c r="FE287" s="4"/>
      <c r="FF287" s="4"/>
      <c r="FG287" s="4"/>
      <c r="FH287" s="4"/>
      <c r="FI287" s="4"/>
      <c r="FJ287" s="4"/>
      <c r="FK287" s="4"/>
      <c r="FL287" s="4"/>
      <c r="FM287" s="4"/>
      <c r="FN287" s="4"/>
      <c r="FO287" s="4"/>
      <c r="FP287" s="4"/>
      <c r="FQ287" s="4"/>
      <c r="FR287" s="4"/>
      <c r="FS287" s="4"/>
      <c r="FT287" s="4"/>
      <c r="FU287" s="4"/>
      <c r="FV287" s="4"/>
      <c r="FW287" s="4"/>
      <c r="FX287" s="4"/>
      <c r="FY287" s="4"/>
      <c r="FZ287" s="4"/>
      <c r="GA287" s="4"/>
      <c r="GB287" s="4"/>
      <c r="GC287" s="4"/>
      <c r="GD287" s="4"/>
      <c r="GE287" s="4"/>
      <c r="GF287" s="4"/>
      <c r="GG287" s="4"/>
      <c r="GH287" s="4"/>
      <c r="GI287" s="4"/>
      <c r="GJ287" s="4"/>
      <c r="GK287" s="4"/>
      <c r="GL287" s="4"/>
      <c r="GM287" s="4"/>
      <c r="GN287" s="4"/>
      <c r="GO287" s="4"/>
      <c r="GP287" s="4"/>
      <c r="GQ287" s="4"/>
      <c r="GR287" s="4"/>
      <c r="GS287" s="4"/>
      <c r="GT287" s="4"/>
      <c r="GU287" s="4"/>
      <c r="GV287" s="4"/>
      <c r="GW287" s="4"/>
      <c r="GX287" s="4"/>
      <c r="GY287" s="4"/>
      <c r="GZ287" s="4"/>
      <c r="HA287" s="4"/>
      <c r="HB287" s="4"/>
      <c r="HC287" s="4"/>
      <c r="HD287" s="4"/>
      <c r="HE287" s="4"/>
      <c r="HF287" s="4"/>
      <c r="HG287" s="4"/>
      <c r="HH287" s="4"/>
      <c r="HI287" s="4"/>
      <c r="HJ287" s="4"/>
      <c r="HK287" s="4"/>
      <c r="HL287" s="4"/>
      <c r="HM287" s="4"/>
      <c r="HN287" s="4"/>
      <c r="HO287" s="4"/>
      <c r="HP287" s="4"/>
      <c r="HQ287" s="4"/>
      <c r="HR287" s="4"/>
      <c r="HS287" s="4"/>
      <c r="HT287" s="4"/>
      <c r="HU287" s="4"/>
      <c r="HV287" s="4"/>
      <c r="HW287" s="4"/>
      <c r="HX287" s="4"/>
      <c r="HY287" s="4"/>
      <c r="HZ287" s="4"/>
      <c r="IA287" s="4"/>
      <c r="IB287" s="4"/>
      <c r="IC287" s="4"/>
      <c r="ID287" s="4"/>
      <c r="IE287" s="4"/>
      <c r="IF287" s="4"/>
      <c r="IG287" s="4"/>
      <c r="IH287" s="4"/>
      <c r="II287" s="4"/>
      <c r="IJ287" s="4"/>
      <c r="IK287" s="4"/>
      <c r="IL287" s="4"/>
      <c r="IM287" s="4"/>
      <c r="IN287" s="4"/>
      <c r="IO287" s="4"/>
      <c r="IP287" s="4"/>
      <c r="IQ287" s="4"/>
      <c r="IR287" s="4"/>
      <c r="IS287" s="4"/>
      <c r="IT287" s="4"/>
      <c r="IU287" s="4"/>
      <c r="IV287" s="4"/>
      <c r="IW287" s="4"/>
      <c r="IX287" s="4"/>
      <c r="IY287" s="4"/>
      <c r="IZ287" s="4"/>
      <c r="JA287" s="4"/>
      <c r="JB287" s="4"/>
      <c r="JC287" s="4"/>
      <c r="JD287" s="4"/>
      <c r="JE287" s="4"/>
      <c r="JF287" s="4"/>
      <c r="JG287" s="4"/>
      <c r="JH287" s="4"/>
      <c r="JI287" s="4"/>
      <c r="JJ287" s="4"/>
      <c r="JK287" s="4"/>
      <c r="JL287" s="4"/>
      <c r="JM287" s="4"/>
      <c r="JN287" s="4"/>
      <c r="JO287" s="4"/>
      <c r="JP287" s="4"/>
      <c r="JQ287" s="4"/>
      <c r="JR287" s="4"/>
      <c r="JS287" s="4"/>
      <c r="JT287" s="4"/>
      <c r="JU287" s="4"/>
      <c r="JV287" s="4"/>
      <c r="JW287" s="4"/>
      <c r="JX287" s="4"/>
      <c r="JY287" s="4"/>
      <c r="JZ287" s="4"/>
      <c r="KA287" s="4"/>
      <c r="KB287" s="4"/>
      <c r="KC287" s="4"/>
      <c r="KD287" s="4"/>
      <c r="KE287" s="4"/>
      <c r="KF287" s="4"/>
      <c r="KG287" s="4"/>
      <c r="KH287" s="4"/>
      <c r="KI287" s="4"/>
      <c r="KJ287" s="4"/>
      <c r="KK287" s="4"/>
      <c r="KL287" s="4"/>
      <c r="KM287" s="4"/>
      <c r="KN287" s="4"/>
      <c r="KO287" s="4"/>
      <c r="KP287" s="4"/>
      <c r="KQ287" s="4"/>
      <c r="KR287" s="4"/>
      <c r="KS287" s="4"/>
      <c r="KT287" s="4"/>
      <c r="KU287" s="4"/>
      <c r="KV287" s="4"/>
      <c r="KW287" s="4"/>
      <c r="KX287" s="4"/>
      <c r="KY287" s="4"/>
      <c r="KZ287" s="4"/>
      <c r="LA287" s="4"/>
      <c r="LB287" s="4"/>
      <c r="LC287" s="4"/>
      <c r="LD287" s="4"/>
      <c r="LE287" s="4"/>
      <c r="LF287" s="4"/>
      <c r="LG287" s="4"/>
      <c r="LH287" s="4"/>
      <c r="LI287" s="4"/>
      <c r="LJ287" s="4"/>
      <c r="LK287" s="4"/>
      <c r="LL287" s="4"/>
      <c r="LM287" s="4"/>
      <c r="LN287" s="4"/>
      <c r="LO287" s="4"/>
      <c r="LP287" s="4"/>
      <c r="LQ287" s="4"/>
      <c r="LR287" s="4"/>
      <c r="LS287" s="4"/>
      <c r="LT287" s="4"/>
      <c r="LU287" s="4"/>
      <c r="LV287" s="4"/>
      <c r="LW287" s="4"/>
      <c r="LX287" s="4"/>
      <c r="LY287" s="4"/>
      <c r="LZ287" s="4"/>
      <c r="MA287" s="4"/>
      <c r="MB287" s="4"/>
      <c r="MC287" s="4"/>
      <c r="MD287" s="4"/>
      <c r="ME287" s="4"/>
      <c r="MF287" s="4"/>
      <c r="MG287" s="4"/>
      <c r="MH287" s="4"/>
      <c r="MI287" s="4"/>
      <c r="MJ287" s="4"/>
      <c r="MK287" s="4"/>
      <c r="ML287" s="4"/>
      <c r="MM287" s="4"/>
      <c r="MN287" s="4"/>
      <c r="MO287" s="4"/>
      <c r="MP287" s="4"/>
      <c r="MQ287" s="4"/>
      <c r="MR287" s="4"/>
      <c r="MS287" s="4"/>
      <c r="MT287" s="4"/>
      <c r="MU287" s="4"/>
      <c r="MV287" s="4"/>
      <c r="MW287" s="4"/>
      <c r="MX287" s="4"/>
      <c r="MY287" s="4"/>
      <c r="MZ287" s="4"/>
      <c r="NA287" s="4"/>
      <c r="NB287" s="4"/>
      <c r="NC287" s="4"/>
      <c r="ND287" s="4"/>
      <c r="NE287" s="4"/>
      <c r="NF287" s="4"/>
      <c r="NG287" s="4"/>
      <c r="NH287" s="4"/>
      <c r="NI287" s="4"/>
      <c r="NJ287" s="4"/>
      <c r="NK287" s="4"/>
      <c r="NL287" s="4"/>
      <c r="NM287" s="4"/>
      <c r="NN287" s="4"/>
      <c r="NO287" s="4"/>
      <c r="NP287" s="4"/>
      <c r="NQ287" s="4"/>
      <c r="NR287" s="4"/>
      <c r="NS287" s="4"/>
      <c r="NT287" s="4"/>
      <c r="NU287" s="4"/>
      <c r="NV287" s="4"/>
      <c r="NW287" s="4"/>
      <c r="NX287" s="4"/>
      <c r="NY287" s="4"/>
      <c r="NZ287" s="4"/>
      <c r="OA287" s="4"/>
      <c r="OB287" s="4"/>
      <c r="OC287" s="4"/>
      <c r="OD287" s="4"/>
      <c r="OE287" s="4"/>
      <c r="OF287" s="4"/>
      <c r="OG287" s="4"/>
      <c r="OH287" s="4"/>
      <c r="OI287" s="4"/>
      <c r="OJ287" s="4"/>
      <c r="OK287" s="4"/>
      <c r="OL287" s="4"/>
      <c r="OM287" s="4"/>
      <c r="ON287" s="4"/>
      <c r="OO287" s="4"/>
      <c r="OP287" s="4"/>
      <c r="OQ287" s="4"/>
      <c r="OR287" s="4"/>
      <c r="OS287" s="4"/>
      <c r="OT287" s="4"/>
      <c r="OU287" s="4"/>
      <c r="OV287" s="4"/>
      <c r="OW287" s="4"/>
      <c r="OX287" s="4"/>
      <c r="OY287" s="4"/>
      <c r="OZ287" s="4"/>
      <c r="PA287" s="4"/>
      <c r="PB287" s="4"/>
      <c r="PC287" s="4"/>
      <c r="PD287" s="4"/>
      <c r="PE287" s="4"/>
      <c r="PF287" s="4"/>
      <c r="PG287" s="4"/>
      <c r="PH287" s="4"/>
      <c r="PI287" s="4"/>
      <c r="PJ287" s="4"/>
      <c r="PK287" s="4"/>
      <c r="PL287" s="4"/>
      <c r="PM287" s="4"/>
      <c r="PN287" s="4"/>
      <c r="PO287" s="4"/>
      <c r="PP287" s="4"/>
      <c r="PQ287" s="4"/>
      <c r="PR287" s="4"/>
      <c r="PS287" s="4"/>
      <c r="PT287" s="4"/>
      <c r="PU287" s="4"/>
      <c r="PV287" s="4"/>
      <c r="PW287" s="4"/>
      <c r="PX287" s="4"/>
      <c r="PY287" s="4"/>
      <c r="PZ287" s="4"/>
      <c r="QA287" s="4"/>
      <c r="QB287" s="4"/>
      <c r="QC287" s="4"/>
      <c r="QD287" s="4"/>
      <c r="QE287" s="4"/>
      <c r="QF287" s="4"/>
      <c r="QG287" s="4"/>
      <c r="QH287" s="4"/>
      <c r="QI287" s="4"/>
      <c r="QJ287" s="4"/>
      <c r="QK287" s="4"/>
      <c r="QL287" s="4"/>
      <c r="QM287" s="4"/>
      <c r="QN287" s="4"/>
      <c r="QO287" s="4"/>
      <c r="QP287" s="4"/>
      <c r="QQ287" s="4"/>
      <c r="QR287" s="4"/>
      <c r="QS287" s="4"/>
      <c r="QT287" s="4"/>
      <c r="QU287" s="4"/>
      <c r="QV287" s="4"/>
      <c r="QW287" s="4"/>
      <c r="QX287" s="4"/>
      <c r="QY287" s="4"/>
      <c r="QZ287" s="4"/>
      <c r="RA287" s="4"/>
      <c r="RB287" s="4"/>
      <c r="RC287" s="4"/>
      <c r="RD287" s="4"/>
      <c r="RE287" s="4"/>
      <c r="RF287" s="4"/>
      <c r="RG287" s="4"/>
      <c r="RH287" s="4"/>
      <c r="RI287" s="4"/>
      <c r="RJ287" s="4"/>
      <c r="RK287" s="4"/>
      <c r="RL287" s="4"/>
      <c r="RM287" s="4"/>
      <c r="RN287" s="4"/>
      <c r="RO287" s="4"/>
      <c r="RP287" s="4"/>
      <c r="RQ287" s="4"/>
      <c r="RR287" s="4"/>
      <c r="RS287" s="4"/>
      <c r="RT287" s="4"/>
      <c r="RU287" s="4"/>
      <c r="RV287" s="4"/>
      <c r="RW287" s="4"/>
      <c r="RX287" s="4"/>
      <c r="RY287" s="4"/>
      <c r="RZ287" s="4"/>
      <c r="SA287" s="4"/>
      <c r="SB287" s="4"/>
      <c r="SC287" s="4"/>
      <c r="SD287" s="4"/>
      <c r="SE287" s="4"/>
      <c r="SF287" s="4"/>
      <c r="SG287" s="4"/>
      <c r="SH287" s="4"/>
      <c r="SI287" s="4"/>
      <c r="SJ287" s="4"/>
      <c r="SK287" s="4"/>
      <c r="SL287" s="4"/>
      <c r="SM287" s="4"/>
      <c r="SN287" s="4"/>
      <c r="SO287" s="4"/>
      <c r="SP287" s="4"/>
      <c r="SQ287" s="4"/>
      <c r="SR287" s="4"/>
      <c r="SS287" s="4"/>
      <c r="ST287" s="4"/>
      <c r="SU287" s="4"/>
      <c r="SV287" s="4"/>
      <c r="SW287" s="4"/>
      <c r="SX287" s="4"/>
      <c r="SY287" s="4"/>
      <c r="SZ287" s="4"/>
      <c r="TA287" s="4"/>
      <c r="TB287" s="4"/>
      <c r="TC287" s="4"/>
      <c r="TD287" s="4"/>
      <c r="TE287" s="4"/>
      <c r="TF287" s="4"/>
      <c r="TG287" s="4"/>
      <c r="TH287" s="4"/>
      <c r="TI287" s="4"/>
      <c r="TJ287" s="4"/>
      <c r="TK287" s="4"/>
      <c r="TL287" s="4"/>
      <c r="TM287" s="4"/>
      <c r="TN287" s="4"/>
      <c r="TO287" s="4"/>
      <c r="TP287" s="4"/>
      <c r="TQ287" s="4"/>
      <c r="TR287" s="4"/>
      <c r="TS287" s="4"/>
      <c r="TT287" s="4"/>
      <c r="TU287" s="4"/>
      <c r="TV287" s="4"/>
      <c r="TW287" s="4"/>
      <c r="TX287" s="4"/>
      <c r="TY287" s="4"/>
      <c r="TZ287" s="4"/>
      <c r="UA287" s="4"/>
      <c r="UB287" s="4"/>
      <c r="UC287" s="4"/>
      <c r="UD287" s="4"/>
      <c r="UE287" s="4"/>
      <c r="UF287" s="4"/>
      <c r="UG287" s="4"/>
      <c r="UH287" s="4"/>
      <c r="UI287" s="4"/>
      <c r="UJ287" s="4"/>
      <c r="UK287" s="4"/>
      <c r="UL287" s="4"/>
      <c r="UM287" s="4"/>
      <c r="UN287" s="4"/>
      <c r="UO287" s="4"/>
      <c r="UP287" s="4"/>
      <c r="UQ287" s="4"/>
      <c r="UR287" s="4"/>
      <c r="US287" s="4"/>
      <c r="UT287" s="4"/>
      <c r="UU287" s="4"/>
      <c r="UV287" s="4"/>
      <c r="UW287" s="4"/>
      <c r="UX287" s="4"/>
      <c r="UY287" s="4"/>
      <c r="UZ287" s="4"/>
      <c r="VA287" s="4"/>
      <c r="VB287" s="4"/>
      <c r="VC287" s="4"/>
      <c r="VD287" s="4"/>
      <c r="VE287" s="4"/>
      <c r="VF287" s="4"/>
      <c r="VG287" s="4"/>
      <c r="VH287" s="4"/>
      <c r="VI287" s="4"/>
      <c r="VJ287" s="4"/>
      <c r="VK287" s="4"/>
      <c r="VL287" s="4"/>
      <c r="VM287" s="4"/>
      <c r="VN287" s="4"/>
      <c r="VO287" s="4"/>
      <c r="VP287" s="4"/>
      <c r="VQ287" s="4"/>
      <c r="VR287" s="4"/>
      <c r="VS287" s="4"/>
      <c r="VT287" s="4"/>
      <c r="VU287" s="4"/>
      <c r="VV287" s="4"/>
      <c r="VW287" s="4"/>
      <c r="VX287" s="4"/>
      <c r="VY287" s="4"/>
      <c r="VZ287" s="4"/>
      <c r="WA287" s="4"/>
      <c r="WB287" s="4"/>
      <c r="WC287" s="4"/>
      <c r="WD287" s="4"/>
      <c r="WE287" s="4"/>
      <c r="WF287" s="4"/>
      <c r="WG287" s="4"/>
      <c r="WH287" s="4"/>
      <c r="WI287" s="4"/>
      <c r="WJ287" s="4"/>
      <c r="WK287" s="4"/>
      <c r="WL287" s="4"/>
      <c r="WM287" s="4"/>
      <c r="WN287" s="4"/>
      <c r="WO287" s="4"/>
      <c r="WP287" s="4"/>
      <c r="WQ287" s="4"/>
      <c r="WR287" s="4"/>
      <c r="WS287" s="4"/>
      <c r="WT287" s="4"/>
      <c r="WU287" s="4"/>
      <c r="WV287" s="4"/>
      <c r="WW287" s="4"/>
      <c r="WX287" s="4"/>
      <c r="WY287" s="4"/>
      <c r="WZ287" s="4"/>
      <c r="XA287" s="4"/>
      <c r="XB287" s="4"/>
      <c r="XC287" s="4"/>
      <c r="XD287" s="4"/>
      <c r="XE287" s="4"/>
      <c r="XF287" s="4"/>
      <c r="XG287" s="4"/>
      <c r="XH287" s="4"/>
      <c r="XI287" s="4"/>
      <c r="XJ287" s="4"/>
      <c r="XK287" s="4"/>
      <c r="XL287" s="4"/>
      <c r="XM287" s="4"/>
      <c r="XN287" s="4"/>
      <c r="XO287" s="4"/>
      <c r="XP287" s="4"/>
      <c r="XQ287" s="4"/>
      <c r="XR287" s="4"/>
      <c r="XS287" s="4"/>
      <c r="XT287" s="4"/>
      <c r="XU287" s="4"/>
      <c r="XV287" s="4"/>
      <c r="XW287" s="4"/>
      <c r="XX287" s="4"/>
      <c r="XY287" s="4"/>
      <c r="XZ287" s="4"/>
      <c r="YA287" s="4"/>
      <c r="YB287" s="4"/>
      <c r="YC287" s="4"/>
      <c r="YD287" s="4"/>
      <c r="YE287" s="4"/>
      <c r="YF287" s="4"/>
      <c r="YG287" s="4"/>
      <c r="YH287" s="4"/>
      <c r="YI287" s="4"/>
      <c r="YJ287" s="4"/>
      <c r="YK287" s="4"/>
      <c r="YL287" s="4"/>
      <c r="YM287" s="4"/>
      <c r="YN287" s="4"/>
      <c r="YO287" s="4"/>
      <c r="YP287" s="4"/>
      <c r="YQ287" s="4"/>
      <c r="YR287" s="4"/>
      <c r="YS287" s="4"/>
      <c r="YT287" s="4"/>
      <c r="YU287" s="4"/>
      <c r="YV287" s="4"/>
      <c r="YW287" s="4"/>
      <c r="YX287" s="4"/>
      <c r="YY287" s="4"/>
      <c r="YZ287" s="4"/>
      <c r="ZA287" s="4"/>
      <c r="ZB287" s="4"/>
      <c r="ZC287" s="4"/>
      <c r="ZD287" s="4"/>
      <c r="ZE287" s="4"/>
      <c r="ZF287" s="4"/>
      <c r="ZG287" s="4"/>
      <c r="ZH287" s="4"/>
      <c r="ZI287" s="4"/>
      <c r="ZJ287" s="4"/>
      <c r="ZK287" s="4"/>
      <c r="ZL287" s="4"/>
      <c r="ZM287" s="4"/>
      <c r="ZN287" s="4"/>
      <c r="ZO287" s="4"/>
      <c r="ZP287" s="4"/>
      <c r="ZQ287" s="4"/>
      <c r="ZR287" s="4"/>
      <c r="ZS287" s="4"/>
      <c r="ZT287" s="4"/>
      <c r="ZU287" s="4"/>
      <c r="ZV287" s="4"/>
      <c r="ZW287" s="4"/>
      <c r="ZX287" s="4"/>
      <c r="ZY287" s="4"/>
      <c r="ZZ287" s="4"/>
      <c r="AAA287" s="4"/>
      <c r="AAB287" s="4"/>
      <c r="AAC287" s="4"/>
      <c r="AAD287" s="4"/>
      <c r="AAE287" s="4"/>
      <c r="AAF287" s="4"/>
      <c r="AAG287" s="4"/>
      <c r="AAH287" s="4"/>
      <c r="AAI287" s="4"/>
      <c r="AAJ287" s="4"/>
      <c r="AAK287" s="4"/>
      <c r="AAL287" s="4"/>
      <c r="AAM287" s="4"/>
      <c r="AAN287" s="4"/>
      <c r="AAO287" s="4"/>
      <c r="AAP287" s="4"/>
      <c r="AAQ287" s="4"/>
      <c r="AAR287" s="4"/>
      <c r="AAS287" s="4"/>
      <c r="AAT287" s="4"/>
      <c r="AAU287" s="4"/>
      <c r="AAV287" s="4"/>
      <c r="AAW287" s="4"/>
      <c r="AAX287" s="4"/>
      <c r="AAY287" s="4"/>
      <c r="AAZ287" s="4"/>
      <c r="ABA287" s="4"/>
      <c r="ABB287" s="4"/>
      <c r="ABC287" s="4"/>
      <c r="ABD287" s="4"/>
      <c r="ABE287" s="4"/>
      <c r="ABF287" s="4"/>
      <c r="ABG287" s="4"/>
      <c r="ABH287" s="4"/>
      <c r="ABI287" s="4"/>
      <c r="ABJ287" s="4"/>
      <c r="ABK287" s="4"/>
      <c r="ABL287" s="4"/>
      <c r="ABM287" s="4"/>
      <c r="ABN287" s="4"/>
      <c r="ABO287" s="4"/>
      <c r="ABP287" s="4"/>
      <c r="ABQ287" s="4"/>
      <c r="ABR287" s="4"/>
      <c r="ABS287" s="4"/>
      <c r="ABT287" s="4"/>
      <c r="ABU287" s="4"/>
      <c r="ABV287" s="4"/>
      <c r="ABW287" s="4"/>
      <c r="ABX287" s="4"/>
      <c r="ABY287" s="4"/>
      <c r="ABZ287" s="4"/>
      <c r="ACA287" s="4"/>
      <c r="ACB287" s="4"/>
      <c r="ACC287" s="4"/>
      <c r="ACD287" s="4"/>
      <c r="ACE287" s="4"/>
      <c r="ACF287" s="4"/>
      <c r="ACG287" s="4"/>
      <c r="ACH287" s="4"/>
      <c r="ACI287" s="4"/>
      <c r="ACJ287" s="4"/>
      <c r="ACK287" s="4"/>
      <c r="ACL287" s="4"/>
      <c r="ACM287" s="4"/>
      <c r="ACN287" s="4"/>
      <c r="ACO287" s="4"/>
      <c r="ACP287" s="4"/>
      <c r="ACQ287" s="4"/>
      <c r="ACR287" s="4"/>
      <c r="ACS287" s="4"/>
      <c r="ACT287" s="4"/>
      <c r="ACU287" s="4"/>
      <c r="ACV287" s="4"/>
      <c r="ACW287" s="4"/>
      <c r="ACX287" s="4"/>
      <c r="ACY287" s="4"/>
      <c r="ACZ287" s="4"/>
      <c r="ADA287" s="4"/>
      <c r="ADB287" s="4"/>
      <c r="ADC287" s="4"/>
      <c r="ADD287" s="4"/>
      <c r="ADE287" s="4"/>
      <c r="ADF287" s="4"/>
      <c r="ADG287" s="4"/>
      <c r="ADH287" s="4"/>
      <c r="ADI287" s="4"/>
      <c r="ADJ287" s="4"/>
      <c r="ADK287" s="4"/>
      <c r="ADL287" s="4"/>
      <c r="ADM287" s="4"/>
      <c r="ADN287" s="4"/>
      <c r="ADO287" s="4"/>
      <c r="ADP287" s="4"/>
      <c r="ADQ287" s="4"/>
      <c r="ADR287" s="4"/>
      <c r="ADS287" s="4"/>
      <c r="ADT287" s="4"/>
      <c r="ADU287" s="4"/>
      <c r="ADV287" s="4"/>
      <c r="ADW287" s="4"/>
      <c r="ADX287" s="4"/>
      <c r="ADY287" s="4"/>
      <c r="ADZ287" s="4"/>
      <c r="AEA287" s="4"/>
      <c r="AEB287" s="4"/>
      <c r="AEC287" s="4"/>
      <c r="AED287" s="4"/>
      <c r="AEE287" s="4"/>
      <c r="AEF287" s="4"/>
      <c r="AEG287" s="4"/>
      <c r="AEH287" s="4"/>
      <c r="AEI287" s="4"/>
      <c r="AEJ287" s="4"/>
      <c r="AEK287" s="4"/>
      <c r="AEL287" s="4"/>
      <c r="AEM287" s="4"/>
      <c r="AEN287" s="4"/>
      <c r="AEO287" s="4"/>
      <c r="AEP287" s="4"/>
      <c r="AEQ287" s="4"/>
      <c r="AER287" s="4"/>
      <c r="AES287" s="4"/>
      <c r="AET287" s="4"/>
      <c r="AEU287" s="4"/>
      <c r="AEV287" s="4"/>
    </row>
    <row r="288" spans="1:828" s="51" customFormat="1" ht="36" customHeight="1" x14ac:dyDescent="0.2">
      <c r="A288" s="91">
        <v>44</v>
      </c>
      <c r="B288" s="81" t="s">
        <v>277</v>
      </c>
      <c r="C288" s="47"/>
      <c r="D288" s="47"/>
      <c r="E288" s="61" t="s">
        <v>317</v>
      </c>
      <c r="F288" s="61"/>
      <c r="G288" s="56">
        <v>1</v>
      </c>
      <c r="H288" s="62"/>
      <c r="I288" s="47"/>
      <c r="J288" s="52"/>
      <c r="K288" s="53"/>
      <c r="L288" s="54"/>
      <c r="M288" s="52"/>
      <c r="N288" s="4"/>
      <c r="O288" s="4"/>
      <c r="P288" s="4"/>
      <c r="Q288" s="4"/>
      <c r="R288" s="4"/>
      <c r="S288" s="4"/>
      <c r="T288" s="4"/>
      <c r="U288" s="4"/>
      <c r="V288" s="4"/>
      <c r="W288" s="4"/>
      <c r="X288" s="4"/>
      <c r="Y288" s="4"/>
      <c r="Z288" s="4"/>
      <c r="AA288" s="4"/>
      <c r="AB288" s="4"/>
      <c r="AC288" s="4"/>
      <c r="AD288" s="4"/>
      <c r="AE288" s="4"/>
      <c r="AF288" s="4"/>
      <c r="AG288" s="4"/>
      <c r="AH288" s="4"/>
      <c r="AI288" s="4"/>
      <c r="AJ288" s="4"/>
      <c r="AK288" s="4"/>
      <c r="AL288" s="4"/>
      <c r="AM288" s="4"/>
      <c r="AN288" s="4"/>
      <c r="AO288" s="4"/>
      <c r="AP288" s="4"/>
      <c r="AQ288" s="4"/>
      <c r="AR288" s="4"/>
      <c r="AS288" s="4"/>
      <c r="AT288" s="4"/>
      <c r="AU288" s="4"/>
      <c r="AV288" s="4"/>
      <c r="AW288" s="4"/>
      <c r="AX288" s="4"/>
      <c r="AY288" s="4"/>
      <c r="AZ288" s="4"/>
      <c r="BA288" s="4"/>
      <c r="BB288" s="4"/>
      <c r="BC288" s="4"/>
      <c r="BD288" s="4"/>
      <c r="BE288" s="4"/>
      <c r="BF288" s="4"/>
      <c r="BG288" s="4"/>
      <c r="BH288" s="4"/>
      <c r="BI288" s="4"/>
      <c r="BJ288" s="4"/>
      <c r="BK288" s="4"/>
      <c r="BL288" s="4"/>
      <c r="BM288" s="4"/>
      <c r="BN288" s="4"/>
      <c r="BO288" s="4"/>
      <c r="BP288" s="4"/>
      <c r="BQ288" s="4"/>
      <c r="BR288" s="4"/>
      <c r="BS288" s="4"/>
      <c r="BT288" s="4"/>
      <c r="BU288" s="4"/>
      <c r="BV288" s="4"/>
      <c r="BW288" s="4"/>
      <c r="BX288" s="4"/>
      <c r="BY288" s="4"/>
      <c r="BZ288" s="4"/>
      <c r="CA288" s="4"/>
      <c r="CB288" s="4"/>
      <c r="CC288" s="4"/>
      <c r="CD288" s="4"/>
      <c r="CE288" s="4"/>
      <c r="CF288" s="4"/>
      <c r="CG288" s="4"/>
      <c r="CH288" s="4"/>
      <c r="CI288" s="4"/>
      <c r="CJ288" s="4"/>
      <c r="CK288" s="4"/>
      <c r="CL288" s="4"/>
      <c r="CM288" s="4"/>
      <c r="CN288" s="4"/>
      <c r="CO288" s="4"/>
      <c r="CP288" s="4"/>
      <c r="CQ288" s="4"/>
      <c r="CR288" s="4"/>
      <c r="CS288" s="4"/>
      <c r="CT288" s="4"/>
      <c r="CU288" s="4"/>
      <c r="CV288" s="4"/>
      <c r="CW288" s="4"/>
      <c r="CX288" s="4"/>
      <c r="CY288" s="4"/>
      <c r="CZ288" s="4"/>
      <c r="DA288" s="4"/>
      <c r="DB288" s="4"/>
      <c r="DC288" s="4"/>
      <c r="DD288" s="4"/>
      <c r="DE288" s="4"/>
      <c r="DF288" s="4"/>
      <c r="DG288" s="4"/>
      <c r="DH288" s="4"/>
      <c r="DI288" s="4"/>
      <c r="DJ288" s="4"/>
      <c r="DK288" s="4"/>
      <c r="DL288" s="4"/>
      <c r="DM288" s="4"/>
      <c r="DN288" s="4"/>
      <c r="DO288" s="4"/>
      <c r="DP288" s="4"/>
      <c r="DQ288" s="4"/>
      <c r="DR288" s="4"/>
      <c r="DS288" s="4"/>
      <c r="DT288" s="4"/>
      <c r="DU288" s="4"/>
      <c r="DV288" s="4"/>
      <c r="DW288" s="4"/>
      <c r="DX288" s="4"/>
      <c r="DY288" s="4"/>
      <c r="DZ288" s="4"/>
      <c r="EA288" s="4"/>
      <c r="EB288" s="4"/>
      <c r="EC288" s="4"/>
      <c r="ED288" s="4"/>
      <c r="EE288" s="4"/>
      <c r="EF288" s="4"/>
      <c r="EG288" s="4"/>
      <c r="EH288" s="4"/>
      <c r="EI288" s="4"/>
      <c r="EJ288" s="4"/>
      <c r="EK288" s="4"/>
      <c r="EL288" s="4"/>
      <c r="EM288" s="4"/>
      <c r="EN288" s="4"/>
      <c r="EO288" s="4"/>
      <c r="EP288" s="4"/>
      <c r="EQ288" s="4"/>
      <c r="ER288" s="4"/>
      <c r="ES288" s="4"/>
      <c r="ET288" s="4"/>
      <c r="EU288" s="4"/>
      <c r="EV288" s="4"/>
      <c r="EW288" s="4"/>
      <c r="EX288" s="4"/>
      <c r="EY288" s="4"/>
      <c r="EZ288" s="4"/>
      <c r="FA288" s="4"/>
      <c r="FB288" s="4"/>
      <c r="FC288" s="4"/>
      <c r="FD288" s="4"/>
      <c r="FE288" s="4"/>
      <c r="FF288" s="4"/>
      <c r="FG288" s="4"/>
      <c r="FH288" s="4"/>
      <c r="FI288" s="4"/>
      <c r="FJ288" s="4"/>
      <c r="FK288" s="4"/>
      <c r="FL288" s="4"/>
      <c r="FM288" s="4"/>
      <c r="FN288" s="4"/>
      <c r="FO288" s="4"/>
      <c r="FP288" s="4"/>
      <c r="FQ288" s="4"/>
      <c r="FR288" s="4"/>
      <c r="FS288" s="4"/>
      <c r="FT288" s="4"/>
      <c r="FU288" s="4"/>
      <c r="FV288" s="4"/>
      <c r="FW288" s="4"/>
      <c r="FX288" s="4"/>
      <c r="FY288" s="4"/>
      <c r="FZ288" s="4"/>
      <c r="GA288" s="4"/>
      <c r="GB288" s="4"/>
      <c r="GC288" s="4"/>
      <c r="GD288" s="4"/>
      <c r="GE288" s="4"/>
      <c r="GF288" s="4"/>
      <c r="GG288" s="4"/>
      <c r="GH288" s="4"/>
      <c r="GI288" s="4"/>
      <c r="GJ288" s="4"/>
      <c r="GK288" s="4"/>
      <c r="GL288" s="4"/>
      <c r="GM288" s="4"/>
      <c r="GN288" s="4"/>
      <c r="GO288" s="4"/>
      <c r="GP288" s="4"/>
      <c r="GQ288" s="4"/>
      <c r="GR288" s="4"/>
      <c r="GS288" s="4"/>
      <c r="GT288" s="4"/>
      <c r="GU288" s="4"/>
      <c r="GV288" s="4"/>
      <c r="GW288" s="4"/>
      <c r="GX288" s="4"/>
      <c r="GY288" s="4"/>
      <c r="GZ288" s="4"/>
      <c r="HA288" s="4"/>
      <c r="HB288" s="4"/>
      <c r="HC288" s="4"/>
      <c r="HD288" s="4"/>
      <c r="HE288" s="4"/>
      <c r="HF288" s="4"/>
      <c r="HG288" s="4"/>
      <c r="HH288" s="4"/>
      <c r="HI288" s="4"/>
      <c r="HJ288" s="4"/>
      <c r="HK288" s="4"/>
      <c r="HL288" s="4"/>
      <c r="HM288" s="4"/>
      <c r="HN288" s="4"/>
      <c r="HO288" s="4"/>
      <c r="HP288" s="4"/>
      <c r="HQ288" s="4"/>
      <c r="HR288" s="4"/>
      <c r="HS288" s="4"/>
      <c r="HT288" s="4"/>
      <c r="HU288" s="4"/>
      <c r="HV288" s="4"/>
      <c r="HW288" s="4"/>
      <c r="HX288" s="4"/>
      <c r="HY288" s="4"/>
      <c r="HZ288" s="4"/>
      <c r="IA288" s="4"/>
      <c r="IB288" s="4"/>
      <c r="IC288" s="4"/>
      <c r="ID288" s="4"/>
      <c r="IE288" s="4"/>
      <c r="IF288" s="4"/>
      <c r="IG288" s="4"/>
      <c r="IH288" s="4"/>
      <c r="II288" s="4"/>
      <c r="IJ288" s="4"/>
      <c r="IK288" s="4"/>
      <c r="IL288" s="4"/>
      <c r="IM288" s="4"/>
      <c r="IN288" s="4"/>
      <c r="IO288" s="4"/>
      <c r="IP288" s="4"/>
      <c r="IQ288" s="4"/>
      <c r="IR288" s="4"/>
      <c r="IS288" s="4"/>
      <c r="IT288" s="4"/>
      <c r="IU288" s="4"/>
      <c r="IV288" s="4"/>
      <c r="IW288" s="4"/>
      <c r="IX288" s="4"/>
      <c r="IY288" s="4"/>
      <c r="IZ288" s="4"/>
      <c r="JA288" s="4"/>
      <c r="JB288" s="4"/>
      <c r="JC288" s="4"/>
      <c r="JD288" s="4"/>
      <c r="JE288" s="4"/>
      <c r="JF288" s="4"/>
      <c r="JG288" s="4"/>
      <c r="JH288" s="4"/>
      <c r="JI288" s="4"/>
      <c r="JJ288" s="4"/>
      <c r="JK288" s="4"/>
      <c r="JL288" s="4"/>
      <c r="JM288" s="4"/>
      <c r="JN288" s="4"/>
      <c r="JO288" s="4"/>
      <c r="JP288" s="4"/>
      <c r="JQ288" s="4"/>
      <c r="JR288" s="4"/>
      <c r="JS288" s="4"/>
      <c r="JT288" s="4"/>
      <c r="JU288" s="4"/>
      <c r="JV288" s="4"/>
      <c r="JW288" s="4"/>
      <c r="JX288" s="4"/>
      <c r="JY288" s="4"/>
      <c r="JZ288" s="4"/>
      <c r="KA288" s="4"/>
      <c r="KB288" s="4"/>
      <c r="KC288" s="4"/>
      <c r="KD288" s="4"/>
      <c r="KE288" s="4"/>
      <c r="KF288" s="4"/>
      <c r="KG288" s="4"/>
      <c r="KH288" s="4"/>
      <c r="KI288" s="4"/>
      <c r="KJ288" s="4"/>
      <c r="KK288" s="4"/>
      <c r="KL288" s="4"/>
      <c r="KM288" s="4"/>
      <c r="KN288" s="4"/>
      <c r="KO288" s="4"/>
      <c r="KP288" s="4"/>
      <c r="KQ288" s="4"/>
      <c r="KR288" s="4"/>
      <c r="KS288" s="4"/>
      <c r="KT288" s="4"/>
      <c r="KU288" s="4"/>
      <c r="KV288" s="4"/>
      <c r="KW288" s="4"/>
      <c r="KX288" s="4"/>
      <c r="KY288" s="4"/>
      <c r="KZ288" s="4"/>
      <c r="LA288" s="4"/>
      <c r="LB288" s="4"/>
      <c r="LC288" s="4"/>
      <c r="LD288" s="4"/>
      <c r="LE288" s="4"/>
      <c r="LF288" s="4"/>
      <c r="LG288" s="4"/>
      <c r="LH288" s="4"/>
      <c r="LI288" s="4"/>
      <c r="LJ288" s="4"/>
      <c r="LK288" s="4"/>
      <c r="LL288" s="4"/>
      <c r="LM288" s="4"/>
      <c r="LN288" s="4"/>
      <c r="LO288" s="4"/>
      <c r="LP288" s="4"/>
      <c r="LQ288" s="4"/>
      <c r="LR288" s="4"/>
      <c r="LS288" s="4"/>
      <c r="LT288" s="4"/>
      <c r="LU288" s="4"/>
      <c r="LV288" s="4"/>
      <c r="LW288" s="4"/>
      <c r="LX288" s="4"/>
      <c r="LY288" s="4"/>
      <c r="LZ288" s="4"/>
      <c r="MA288" s="4"/>
      <c r="MB288" s="4"/>
      <c r="MC288" s="4"/>
      <c r="MD288" s="4"/>
      <c r="ME288" s="4"/>
      <c r="MF288" s="4"/>
      <c r="MG288" s="4"/>
      <c r="MH288" s="4"/>
      <c r="MI288" s="4"/>
      <c r="MJ288" s="4"/>
      <c r="MK288" s="4"/>
      <c r="ML288" s="4"/>
      <c r="MM288" s="4"/>
      <c r="MN288" s="4"/>
      <c r="MO288" s="4"/>
      <c r="MP288" s="4"/>
      <c r="MQ288" s="4"/>
      <c r="MR288" s="4"/>
      <c r="MS288" s="4"/>
      <c r="MT288" s="4"/>
      <c r="MU288" s="4"/>
      <c r="MV288" s="4"/>
      <c r="MW288" s="4"/>
      <c r="MX288" s="4"/>
      <c r="MY288" s="4"/>
      <c r="MZ288" s="4"/>
      <c r="NA288" s="4"/>
      <c r="NB288" s="4"/>
      <c r="NC288" s="4"/>
      <c r="ND288" s="4"/>
      <c r="NE288" s="4"/>
      <c r="NF288" s="4"/>
      <c r="NG288" s="4"/>
      <c r="NH288" s="4"/>
      <c r="NI288" s="4"/>
      <c r="NJ288" s="4"/>
      <c r="NK288" s="4"/>
      <c r="NL288" s="4"/>
      <c r="NM288" s="4"/>
      <c r="NN288" s="4"/>
      <c r="NO288" s="4"/>
      <c r="NP288" s="4"/>
      <c r="NQ288" s="4"/>
      <c r="NR288" s="4"/>
      <c r="NS288" s="4"/>
      <c r="NT288" s="4"/>
      <c r="NU288" s="4"/>
      <c r="NV288" s="4"/>
      <c r="NW288" s="4"/>
      <c r="NX288" s="4"/>
      <c r="NY288" s="4"/>
      <c r="NZ288" s="4"/>
      <c r="OA288" s="4"/>
      <c r="OB288" s="4"/>
      <c r="OC288" s="4"/>
      <c r="OD288" s="4"/>
      <c r="OE288" s="4"/>
      <c r="OF288" s="4"/>
      <c r="OG288" s="4"/>
      <c r="OH288" s="4"/>
      <c r="OI288" s="4"/>
      <c r="OJ288" s="4"/>
      <c r="OK288" s="4"/>
      <c r="OL288" s="4"/>
      <c r="OM288" s="4"/>
      <c r="ON288" s="4"/>
      <c r="OO288" s="4"/>
      <c r="OP288" s="4"/>
      <c r="OQ288" s="4"/>
      <c r="OR288" s="4"/>
      <c r="OS288" s="4"/>
      <c r="OT288" s="4"/>
      <c r="OU288" s="4"/>
      <c r="OV288" s="4"/>
      <c r="OW288" s="4"/>
      <c r="OX288" s="4"/>
      <c r="OY288" s="4"/>
      <c r="OZ288" s="4"/>
      <c r="PA288" s="4"/>
      <c r="PB288" s="4"/>
      <c r="PC288" s="4"/>
      <c r="PD288" s="4"/>
      <c r="PE288" s="4"/>
      <c r="PF288" s="4"/>
      <c r="PG288" s="4"/>
      <c r="PH288" s="4"/>
      <c r="PI288" s="4"/>
      <c r="PJ288" s="4"/>
      <c r="PK288" s="4"/>
      <c r="PL288" s="4"/>
      <c r="PM288" s="4"/>
      <c r="PN288" s="4"/>
      <c r="PO288" s="4"/>
      <c r="PP288" s="4"/>
      <c r="PQ288" s="4"/>
      <c r="PR288" s="4"/>
      <c r="PS288" s="4"/>
      <c r="PT288" s="4"/>
      <c r="PU288" s="4"/>
      <c r="PV288" s="4"/>
      <c r="PW288" s="4"/>
      <c r="PX288" s="4"/>
      <c r="PY288" s="4"/>
      <c r="PZ288" s="4"/>
      <c r="QA288" s="4"/>
      <c r="QB288" s="4"/>
      <c r="QC288" s="4"/>
      <c r="QD288" s="4"/>
      <c r="QE288" s="4"/>
      <c r="QF288" s="4"/>
      <c r="QG288" s="4"/>
      <c r="QH288" s="4"/>
      <c r="QI288" s="4"/>
      <c r="QJ288" s="4"/>
      <c r="QK288" s="4"/>
      <c r="QL288" s="4"/>
      <c r="QM288" s="4"/>
      <c r="QN288" s="4"/>
      <c r="QO288" s="4"/>
      <c r="QP288" s="4"/>
      <c r="QQ288" s="4"/>
      <c r="QR288" s="4"/>
      <c r="QS288" s="4"/>
      <c r="QT288" s="4"/>
      <c r="QU288" s="4"/>
      <c r="QV288" s="4"/>
      <c r="QW288" s="4"/>
      <c r="QX288" s="4"/>
      <c r="QY288" s="4"/>
      <c r="QZ288" s="4"/>
      <c r="RA288" s="4"/>
      <c r="RB288" s="4"/>
      <c r="RC288" s="4"/>
      <c r="RD288" s="4"/>
      <c r="RE288" s="4"/>
      <c r="RF288" s="4"/>
      <c r="RG288" s="4"/>
      <c r="RH288" s="4"/>
      <c r="RI288" s="4"/>
      <c r="RJ288" s="4"/>
      <c r="RK288" s="4"/>
      <c r="RL288" s="4"/>
      <c r="RM288" s="4"/>
      <c r="RN288" s="4"/>
      <c r="RO288" s="4"/>
      <c r="RP288" s="4"/>
      <c r="RQ288" s="4"/>
      <c r="RR288" s="4"/>
      <c r="RS288" s="4"/>
      <c r="RT288" s="4"/>
      <c r="RU288" s="4"/>
      <c r="RV288" s="4"/>
      <c r="RW288" s="4"/>
      <c r="RX288" s="4"/>
      <c r="RY288" s="4"/>
      <c r="RZ288" s="4"/>
      <c r="SA288" s="4"/>
      <c r="SB288" s="4"/>
      <c r="SC288" s="4"/>
      <c r="SD288" s="4"/>
      <c r="SE288" s="4"/>
      <c r="SF288" s="4"/>
      <c r="SG288" s="4"/>
      <c r="SH288" s="4"/>
      <c r="SI288" s="4"/>
      <c r="SJ288" s="4"/>
      <c r="SK288" s="4"/>
      <c r="SL288" s="4"/>
      <c r="SM288" s="4"/>
      <c r="SN288" s="4"/>
      <c r="SO288" s="4"/>
      <c r="SP288" s="4"/>
      <c r="SQ288" s="4"/>
      <c r="SR288" s="4"/>
      <c r="SS288" s="4"/>
      <c r="ST288" s="4"/>
      <c r="SU288" s="4"/>
      <c r="SV288" s="4"/>
      <c r="SW288" s="4"/>
      <c r="SX288" s="4"/>
      <c r="SY288" s="4"/>
      <c r="SZ288" s="4"/>
      <c r="TA288" s="4"/>
      <c r="TB288" s="4"/>
      <c r="TC288" s="4"/>
      <c r="TD288" s="4"/>
      <c r="TE288" s="4"/>
      <c r="TF288" s="4"/>
      <c r="TG288" s="4"/>
      <c r="TH288" s="4"/>
      <c r="TI288" s="4"/>
      <c r="TJ288" s="4"/>
      <c r="TK288" s="4"/>
      <c r="TL288" s="4"/>
      <c r="TM288" s="4"/>
      <c r="TN288" s="4"/>
      <c r="TO288" s="4"/>
      <c r="TP288" s="4"/>
      <c r="TQ288" s="4"/>
      <c r="TR288" s="4"/>
      <c r="TS288" s="4"/>
      <c r="TT288" s="4"/>
      <c r="TU288" s="4"/>
      <c r="TV288" s="4"/>
      <c r="TW288" s="4"/>
      <c r="TX288" s="4"/>
      <c r="TY288" s="4"/>
      <c r="TZ288" s="4"/>
      <c r="UA288" s="4"/>
      <c r="UB288" s="4"/>
      <c r="UC288" s="4"/>
      <c r="UD288" s="4"/>
      <c r="UE288" s="4"/>
      <c r="UF288" s="4"/>
      <c r="UG288" s="4"/>
      <c r="UH288" s="4"/>
      <c r="UI288" s="4"/>
      <c r="UJ288" s="4"/>
      <c r="UK288" s="4"/>
      <c r="UL288" s="4"/>
      <c r="UM288" s="4"/>
      <c r="UN288" s="4"/>
      <c r="UO288" s="4"/>
      <c r="UP288" s="4"/>
      <c r="UQ288" s="4"/>
      <c r="UR288" s="4"/>
      <c r="US288" s="4"/>
      <c r="UT288" s="4"/>
      <c r="UU288" s="4"/>
      <c r="UV288" s="4"/>
      <c r="UW288" s="4"/>
      <c r="UX288" s="4"/>
      <c r="UY288" s="4"/>
      <c r="UZ288" s="4"/>
      <c r="VA288" s="4"/>
      <c r="VB288" s="4"/>
      <c r="VC288" s="4"/>
      <c r="VD288" s="4"/>
      <c r="VE288" s="4"/>
      <c r="VF288" s="4"/>
      <c r="VG288" s="4"/>
      <c r="VH288" s="4"/>
      <c r="VI288" s="4"/>
      <c r="VJ288" s="4"/>
      <c r="VK288" s="4"/>
      <c r="VL288" s="4"/>
      <c r="VM288" s="4"/>
      <c r="VN288" s="4"/>
      <c r="VO288" s="4"/>
      <c r="VP288" s="4"/>
      <c r="VQ288" s="4"/>
      <c r="VR288" s="4"/>
      <c r="VS288" s="4"/>
      <c r="VT288" s="4"/>
      <c r="VU288" s="4"/>
      <c r="VV288" s="4"/>
      <c r="VW288" s="4"/>
      <c r="VX288" s="4"/>
      <c r="VY288" s="4"/>
      <c r="VZ288" s="4"/>
      <c r="WA288" s="4"/>
      <c r="WB288" s="4"/>
      <c r="WC288" s="4"/>
      <c r="WD288" s="4"/>
      <c r="WE288" s="4"/>
      <c r="WF288" s="4"/>
      <c r="WG288" s="4"/>
      <c r="WH288" s="4"/>
      <c r="WI288" s="4"/>
      <c r="WJ288" s="4"/>
      <c r="WK288" s="4"/>
      <c r="WL288" s="4"/>
      <c r="WM288" s="4"/>
      <c r="WN288" s="4"/>
      <c r="WO288" s="4"/>
      <c r="WP288" s="4"/>
      <c r="WQ288" s="4"/>
      <c r="WR288" s="4"/>
      <c r="WS288" s="4"/>
      <c r="WT288" s="4"/>
      <c r="WU288" s="4"/>
      <c r="WV288" s="4"/>
      <c r="WW288" s="4"/>
      <c r="WX288" s="4"/>
      <c r="WY288" s="4"/>
      <c r="WZ288" s="4"/>
      <c r="XA288" s="4"/>
      <c r="XB288" s="4"/>
      <c r="XC288" s="4"/>
      <c r="XD288" s="4"/>
      <c r="XE288" s="4"/>
      <c r="XF288" s="4"/>
      <c r="XG288" s="4"/>
      <c r="XH288" s="4"/>
      <c r="XI288" s="4"/>
      <c r="XJ288" s="4"/>
      <c r="XK288" s="4"/>
      <c r="XL288" s="4"/>
      <c r="XM288" s="4"/>
      <c r="XN288" s="4"/>
      <c r="XO288" s="4"/>
      <c r="XP288" s="4"/>
      <c r="XQ288" s="4"/>
      <c r="XR288" s="4"/>
      <c r="XS288" s="4"/>
      <c r="XT288" s="4"/>
      <c r="XU288" s="4"/>
      <c r="XV288" s="4"/>
      <c r="XW288" s="4"/>
      <c r="XX288" s="4"/>
      <c r="XY288" s="4"/>
      <c r="XZ288" s="4"/>
      <c r="YA288" s="4"/>
      <c r="YB288" s="4"/>
      <c r="YC288" s="4"/>
      <c r="YD288" s="4"/>
      <c r="YE288" s="4"/>
      <c r="YF288" s="4"/>
      <c r="YG288" s="4"/>
      <c r="YH288" s="4"/>
      <c r="YI288" s="4"/>
      <c r="YJ288" s="4"/>
      <c r="YK288" s="4"/>
      <c r="YL288" s="4"/>
      <c r="YM288" s="4"/>
      <c r="YN288" s="4"/>
      <c r="YO288" s="4"/>
      <c r="YP288" s="4"/>
      <c r="YQ288" s="4"/>
      <c r="YR288" s="4"/>
      <c r="YS288" s="4"/>
      <c r="YT288" s="4"/>
      <c r="YU288" s="4"/>
      <c r="YV288" s="4"/>
      <c r="YW288" s="4"/>
      <c r="YX288" s="4"/>
      <c r="YY288" s="4"/>
      <c r="YZ288" s="4"/>
      <c r="ZA288" s="4"/>
      <c r="ZB288" s="4"/>
      <c r="ZC288" s="4"/>
      <c r="ZD288" s="4"/>
      <c r="ZE288" s="4"/>
      <c r="ZF288" s="4"/>
      <c r="ZG288" s="4"/>
      <c r="ZH288" s="4"/>
      <c r="ZI288" s="4"/>
      <c r="ZJ288" s="4"/>
      <c r="ZK288" s="4"/>
      <c r="ZL288" s="4"/>
      <c r="ZM288" s="4"/>
      <c r="ZN288" s="4"/>
      <c r="ZO288" s="4"/>
      <c r="ZP288" s="4"/>
      <c r="ZQ288" s="4"/>
      <c r="ZR288" s="4"/>
      <c r="ZS288" s="4"/>
      <c r="ZT288" s="4"/>
      <c r="ZU288" s="4"/>
      <c r="ZV288" s="4"/>
      <c r="ZW288" s="4"/>
      <c r="ZX288" s="4"/>
      <c r="ZY288" s="4"/>
      <c r="ZZ288" s="4"/>
      <c r="AAA288" s="4"/>
      <c r="AAB288" s="4"/>
      <c r="AAC288" s="4"/>
      <c r="AAD288" s="4"/>
      <c r="AAE288" s="4"/>
      <c r="AAF288" s="4"/>
      <c r="AAG288" s="4"/>
      <c r="AAH288" s="4"/>
      <c r="AAI288" s="4"/>
      <c r="AAJ288" s="4"/>
      <c r="AAK288" s="4"/>
      <c r="AAL288" s="4"/>
      <c r="AAM288" s="4"/>
      <c r="AAN288" s="4"/>
      <c r="AAO288" s="4"/>
      <c r="AAP288" s="4"/>
      <c r="AAQ288" s="4"/>
      <c r="AAR288" s="4"/>
      <c r="AAS288" s="4"/>
      <c r="AAT288" s="4"/>
      <c r="AAU288" s="4"/>
      <c r="AAV288" s="4"/>
      <c r="AAW288" s="4"/>
      <c r="AAX288" s="4"/>
      <c r="AAY288" s="4"/>
      <c r="AAZ288" s="4"/>
      <c r="ABA288" s="4"/>
      <c r="ABB288" s="4"/>
      <c r="ABC288" s="4"/>
      <c r="ABD288" s="4"/>
      <c r="ABE288" s="4"/>
      <c r="ABF288" s="4"/>
      <c r="ABG288" s="4"/>
      <c r="ABH288" s="4"/>
      <c r="ABI288" s="4"/>
      <c r="ABJ288" s="4"/>
      <c r="ABK288" s="4"/>
      <c r="ABL288" s="4"/>
      <c r="ABM288" s="4"/>
      <c r="ABN288" s="4"/>
      <c r="ABO288" s="4"/>
      <c r="ABP288" s="4"/>
      <c r="ABQ288" s="4"/>
      <c r="ABR288" s="4"/>
      <c r="ABS288" s="4"/>
      <c r="ABT288" s="4"/>
      <c r="ABU288" s="4"/>
      <c r="ABV288" s="4"/>
      <c r="ABW288" s="4"/>
      <c r="ABX288" s="4"/>
      <c r="ABY288" s="4"/>
      <c r="ABZ288" s="4"/>
      <c r="ACA288" s="4"/>
      <c r="ACB288" s="4"/>
      <c r="ACC288" s="4"/>
      <c r="ACD288" s="4"/>
      <c r="ACE288" s="4"/>
      <c r="ACF288" s="4"/>
      <c r="ACG288" s="4"/>
      <c r="ACH288" s="4"/>
      <c r="ACI288" s="4"/>
      <c r="ACJ288" s="4"/>
      <c r="ACK288" s="4"/>
      <c r="ACL288" s="4"/>
      <c r="ACM288" s="4"/>
      <c r="ACN288" s="4"/>
      <c r="ACO288" s="4"/>
      <c r="ACP288" s="4"/>
      <c r="ACQ288" s="4"/>
      <c r="ACR288" s="4"/>
      <c r="ACS288" s="4"/>
      <c r="ACT288" s="4"/>
      <c r="ACU288" s="4"/>
      <c r="ACV288" s="4"/>
      <c r="ACW288" s="4"/>
      <c r="ACX288" s="4"/>
      <c r="ACY288" s="4"/>
      <c r="ACZ288" s="4"/>
      <c r="ADA288" s="4"/>
      <c r="ADB288" s="4"/>
      <c r="ADC288" s="4"/>
      <c r="ADD288" s="4"/>
      <c r="ADE288" s="4"/>
      <c r="ADF288" s="4"/>
      <c r="ADG288" s="4"/>
      <c r="ADH288" s="4"/>
      <c r="ADI288" s="4"/>
      <c r="ADJ288" s="4"/>
      <c r="ADK288" s="4"/>
      <c r="ADL288" s="4"/>
      <c r="ADM288" s="4"/>
      <c r="ADN288" s="4"/>
      <c r="ADO288" s="4"/>
      <c r="ADP288" s="4"/>
      <c r="ADQ288" s="4"/>
      <c r="ADR288" s="4"/>
      <c r="ADS288" s="4"/>
      <c r="ADT288" s="4"/>
      <c r="ADU288" s="4"/>
      <c r="ADV288" s="4"/>
      <c r="ADW288" s="4"/>
      <c r="ADX288" s="4"/>
      <c r="ADY288" s="4"/>
      <c r="ADZ288" s="4"/>
      <c r="AEA288" s="4"/>
      <c r="AEB288" s="4"/>
      <c r="AEC288" s="4"/>
      <c r="AED288" s="4"/>
      <c r="AEE288" s="4"/>
      <c r="AEF288" s="4"/>
      <c r="AEG288" s="4"/>
      <c r="AEH288" s="4"/>
      <c r="AEI288" s="4"/>
      <c r="AEJ288" s="4"/>
      <c r="AEK288" s="4"/>
      <c r="AEL288" s="4"/>
      <c r="AEM288" s="4"/>
      <c r="AEN288" s="4"/>
      <c r="AEO288" s="4"/>
      <c r="AEP288" s="4"/>
      <c r="AEQ288" s="4"/>
      <c r="AER288" s="4"/>
      <c r="AES288" s="4"/>
      <c r="AET288" s="4"/>
      <c r="AEU288" s="4"/>
      <c r="AEV288" s="4"/>
    </row>
    <row r="289" spans="1:828" s="51" customFormat="1" ht="32.25" customHeight="1" x14ac:dyDescent="0.2">
      <c r="A289" s="89"/>
      <c r="B289" s="82"/>
      <c r="C289" s="47">
        <v>571</v>
      </c>
      <c r="D289" s="47" t="s">
        <v>145</v>
      </c>
      <c r="E289" s="61" t="s">
        <v>318</v>
      </c>
      <c r="F289" s="61"/>
      <c r="G289" s="61">
        <v>1</v>
      </c>
      <c r="H289" s="62"/>
      <c r="I289" s="47"/>
      <c r="J289" s="52" t="e">
        <f>CONCATENATE("INSERT INTO `medical_vacancies` (`id`, `keyOrganization`, `job`, `division`, `bet`, `measures`) VALUES (NULL, ","'",D289,"', '",#REF!,"', ","'",#REF!,"', ","'",#REF!,"', ","'",I289,"');")</f>
        <v>#REF!</v>
      </c>
      <c r="K289" s="53" t="s">
        <v>149</v>
      </c>
      <c r="L289" s="54" t="s">
        <v>150</v>
      </c>
      <c r="M289" s="52" t="str">
        <f t="shared" si="11"/>
        <v>&lt;div id='entry'&gt;&lt;/div&gt;
&lt;link rel='stylesheet' href='http://h90428dg.beget.tech/css/style_doctor.css'&gt;
&lt;script src='https://yastatic.net/s3/frontend/forms/_/embed.js'&gt;&lt;/script&gt;
&lt;script src='http://h90428dg.beget.tech/js/POST_Request.js'&gt;&lt;/script&gt;
&lt;script&gt;let data = display('lipetsk-med-college');&lt;/script&gt;</v>
      </c>
      <c r="N289" s="4"/>
      <c r="O289" s="4"/>
      <c r="P289" s="4"/>
      <c r="Q289" s="4"/>
      <c r="R289" s="4"/>
      <c r="S289" s="4"/>
      <c r="T289" s="4"/>
      <c r="U289" s="4"/>
      <c r="V289" s="4"/>
      <c r="W289" s="4"/>
      <c r="X289" s="4"/>
      <c r="Y289" s="4"/>
      <c r="Z289" s="4"/>
      <c r="AA289" s="4"/>
      <c r="AB289" s="4"/>
      <c r="AC289" s="4"/>
      <c r="AD289" s="4"/>
      <c r="AE289" s="4"/>
      <c r="AF289" s="4"/>
      <c r="AG289" s="4"/>
      <c r="AH289" s="4"/>
      <c r="AI289" s="4"/>
      <c r="AJ289" s="4"/>
      <c r="AK289" s="4"/>
      <c r="AL289" s="4"/>
      <c r="AM289" s="4"/>
      <c r="AN289" s="4"/>
      <c r="AO289" s="4"/>
      <c r="AP289" s="4"/>
      <c r="AQ289" s="4"/>
      <c r="AR289" s="4"/>
      <c r="AS289" s="4"/>
      <c r="AT289" s="4"/>
      <c r="AU289" s="4"/>
      <c r="AV289" s="4"/>
      <c r="AW289" s="4"/>
      <c r="AX289" s="4"/>
      <c r="AY289" s="4"/>
      <c r="AZ289" s="4"/>
      <c r="BA289" s="4"/>
      <c r="BB289" s="4"/>
      <c r="BC289" s="4"/>
      <c r="BD289" s="4"/>
      <c r="BE289" s="4"/>
      <c r="BF289" s="4"/>
      <c r="BG289" s="4"/>
      <c r="BH289" s="4"/>
      <c r="BI289" s="4"/>
      <c r="BJ289" s="4"/>
      <c r="BK289" s="4"/>
      <c r="BL289" s="4"/>
      <c r="BM289" s="4"/>
      <c r="BN289" s="4"/>
      <c r="BO289" s="4"/>
      <c r="BP289" s="4"/>
      <c r="BQ289" s="4"/>
      <c r="BR289" s="4"/>
      <c r="BS289" s="4"/>
      <c r="BT289" s="4"/>
      <c r="BU289" s="4"/>
      <c r="BV289" s="4"/>
      <c r="BW289" s="4"/>
      <c r="BX289" s="4"/>
      <c r="BY289" s="4"/>
      <c r="BZ289" s="4"/>
      <c r="CA289" s="4"/>
      <c r="CB289" s="4"/>
      <c r="CC289" s="4"/>
      <c r="CD289" s="4"/>
      <c r="CE289" s="4"/>
      <c r="CF289" s="4"/>
      <c r="CG289" s="4"/>
      <c r="CH289" s="4"/>
      <c r="CI289" s="4"/>
      <c r="CJ289" s="4"/>
      <c r="CK289" s="4"/>
      <c r="CL289" s="4"/>
      <c r="CM289" s="4"/>
      <c r="CN289" s="4"/>
      <c r="CO289" s="4"/>
      <c r="CP289" s="4"/>
      <c r="CQ289" s="4"/>
      <c r="CR289" s="4"/>
      <c r="CS289" s="4"/>
      <c r="CT289" s="4"/>
      <c r="CU289" s="4"/>
      <c r="CV289" s="4"/>
      <c r="CW289" s="4"/>
      <c r="CX289" s="4"/>
      <c r="CY289" s="4"/>
      <c r="CZ289" s="4"/>
      <c r="DA289" s="4"/>
      <c r="DB289" s="4"/>
      <c r="DC289" s="4"/>
      <c r="DD289" s="4"/>
      <c r="DE289" s="4"/>
      <c r="DF289" s="4"/>
      <c r="DG289" s="4"/>
      <c r="DH289" s="4"/>
      <c r="DI289" s="4"/>
      <c r="DJ289" s="4"/>
      <c r="DK289" s="4"/>
      <c r="DL289" s="4"/>
      <c r="DM289" s="4"/>
      <c r="DN289" s="4"/>
      <c r="DO289" s="4"/>
      <c r="DP289" s="4"/>
      <c r="DQ289" s="4"/>
      <c r="DR289" s="4"/>
      <c r="DS289" s="4"/>
      <c r="DT289" s="4"/>
      <c r="DU289" s="4"/>
      <c r="DV289" s="4"/>
      <c r="DW289" s="4"/>
      <c r="DX289" s="4"/>
      <c r="DY289" s="4"/>
      <c r="DZ289" s="4"/>
      <c r="EA289" s="4"/>
      <c r="EB289" s="4"/>
      <c r="EC289" s="4"/>
      <c r="ED289" s="4"/>
      <c r="EE289" s="4"/>
      <c r="EF289" s="4"/>
      <c r="EG289" s="4"/>
      <c r="EH289" s="4"/>
      <c r="EI289" s="4"/>
      <c r="EJ289" s="4"/>
      <c r="EK289" s="4"/>
      <c r="EL289" s="4"/>
      <c r="EM289" s="4"/>
      <c r="EN289" s="4"/>
      <c r="EO289" s="4"/>
      <c r="EP289" s="4"/>
      <c r="EQ289" s="4"/>
      <c r="ER289" s="4"/>
      <c r="ES289" s="4"/>
      <c r="ET289" s="4"/>
      <c r="EU289" s="4"/>
      <c r="EV289" s="4"/>
      <c r="EW289" s="4"/>
      <c r="EX289" s="4"/>
      <c r="EY289" s="4"/>
      <c r="EZ289" s="4"/>
      <c r="FA289" s="4"/>
      <c r="FB289" s="4"/>
      <c r="FC289" s="4"/>
      <c r="FD289" s="4"/>
      <c r="FE289" s="4"/>
      <c r="FF289" s="4"/>
      <c r="FG289" s="4"/>
      <c r="FH289" s="4"/>
      <c r="FI289" s="4"/>
      <c r="FJ289" s="4"/>
      <c r="FK289" s="4"/>
      <c r="FL289" s="4"/>
      <c r="FM289" s="4"/>
      <c r="FN289" s="4"/>
      <c r="FO289" s="4"/>
      <c r="FP289" s="4"/>
      <c r="FQ289" s="4"/>
      <c r="FR289" s="4"/>
      <c r="FS289" s="4"/>
      <c r="FT289" s="4"/>
      <c r="FU289" s="4"/>
      <c r="FV289" s="4"/>
      <c r="FW289" s="4"/>
      <c r="FX289" s="4"/>
      <c r="FY289" s="4"/>
      <c r="FZ289" s="4"/>
      <c r="GA289" s="4"/>
      <c r="GB289" s="4"/>
      <c r="GC289" s="4"/>
      <c r="GD289" s="4"/>
      <c r="GE289" s="4"/>
      <c r="GF289" s="4"/>
      <c r="GG289" s="4"/>
      <c r="GH289" s="4"/>
      <c r="GI289" s="4"/>
      <c r="GJ289" s="4"/>
      <c r="GK289" s="4"/>
      <c r="GL289" s="4"/>
      <c r="GM289" s="4"/>
      <c r="GN289" s="4"/>
      <c r="GO289" s="4"/>
      <c r="GP289" s="4"/>
      <c r="GQ289" s="4"/>
      <c r="GR289" s="4"/>
      <c r="GS289" s="4"/>
      <c r="GT289" s="4"/>
      <c r="GU289" s="4"/>
      <c r="GV289" s="4"/>
      <c r="GW289" s="4"/>
      <c r="GX289" s="4"/>
      <c r="GY289" s="4"/>
      <c r="GZ289" s="4"/>
      <c r="HA289" s="4"/>
      <c r="HB289" s="4"/>
      <c r="HC289" s="4"/>
      <c r="HD289" s="4"/>
      <c r="HE289" s="4"/>
      <c r="HF289" s="4"/>
      <c r="HG289" s="4"/>
      <c r="HH289" s="4"/>
      <c r="HI289" s="4"/>
      <c r="HJ289" s="4"/>
      <c r="HK289" s="4"/>
      <c r="HL289" s="4"/>
      <c r="HM289" s="4"/>
      <c r="HN289" s="4"/>
      <c r="HO289" s="4"/>
      <c r="HP289" s="4"/>
      <c r="HQ289" s="4"/>
      <c r="HR289" s="4"/>
      <c r="HS289" s="4"/>
      <c r="HT289" s="4"/>
      <c r="HU289" s="4"/>
      <c r="HV289" s="4"/>
      <c r="HW289" s="4"/>
      <c r="HX289" s="4"/>
      <c r="HY289" s="4"/>
      <c r="HZ289" s="4"/>
      <c r="IA289" s="4"/>
      <c r="IB289" s="4"/>
      <c r="IC289" s="4"/>
      <c r="ID289" s="4"/>
      <c r="IE289" s="4"/>
      <c r="IF289" s="4"/>
      <c r="IG289" s="4"/>
      <c r="IH289" s="4"/>
      <c r="II289" s="4"/>
      <c r="IJ289" s="4"/>
      <c r="IK289" s="4"/>
      <c r="IL289" s="4"/>
      <c r="IM289" s="4"/>
      <c r="IN289" s="4"/>
      <c r="IO289" s="4"/>
      <c r="IP289" s="4"/>
      <c r="IQ289" s="4"/>
      <c r="IR289" s="4"/>
      <c r="IS289" s="4"/>
      <c r="IT289" s="4"/>
      <c r="IU289" s="4"/>
      <c r="IV289" s="4"/>
      <c r="IW289" s="4"/>
      <c r="IX289" s="4"/>
      <c r="IY289" s="4"/>
      <c r="IZ289" s="4"/>
      <c r="JA289" s="4"/>
      <c r="JB289" s="4"/>
      <c r="JC289" s="4"/>
      <c r="JD289" s="4"/>
      <c r="JE289" s="4"/>
      <c r="JF289" s="4"/>
      <c r="JG289" s="4"/>
      <c r="JH289" s="4"/>
      <c r="JI289" s="4"/>
      <c r="JJ289" s="4"/>
      <c r="JK289" s="4"/>
      <c r="JL289" s="4"/>
      <c r="JM289" s="4"/>
      <c r="JN289" s="4"/>
      <c r="JO289" s="4"/>
      <c r="JP289" s="4"/>
      <c r="JQ289" s="4"/>
      <c r="JR289" s="4"/>
      <c r="JS289" s="4"/>
      <c r="JT289" s="4"/>
      <c r="JU289" s="4"/>
      <c r="JV289" s="4"/>
      <c r="JW289" s="4"/>
      <c r="JX289" s="4"/>
      <c r="JY289" s="4"/>
      <c r="JZ289" s="4"/>
      <c r="KA289" s="4"/>
      <c r="KB289" s="4"/>
      <c r="KC289" s="4"/>
      <c r="KD289" s="4"/>
      <c r="KE289" s="4"/>
      <c r="KF289" s="4"/>
      <c r="KG289" s="4"/>
      <c r="KH289" s="4"/>
      <c r="KI289" s="4"/>
      <c r="KJ289" s="4"/>
      <c r="KK289" s="4"/>
      <c r="KL289" s="4"/>
      <c r="KM289" s="4"/>
      <c r="KN289" s="4"/>
      <c r="KO289" s="4"/>
      <c r="KP289" s="4"/>
      <c r="KQ289" s="4"/>
      <c r="KR289" s="4"/>
      <c r="KS289" s="4"/>
      <c r="KT289" s="4"/>
      <c r="KU289" s="4"/>
      <c r="KV289" s="4"/>
      <c r="KW289" s="4"/>
      <c r="KX289" s="4"/>
      <c r="KY289" s="4"/>
      <c r="KZ289" s="4"/>
      <c r="LA289" s="4"/>
      <c r="LB289" s="4"/>
      <c r="LC289" s="4"/>
      <c r="LD289" s="4"/>
      <c r="LE289" s="4"/>
      <c r="LF289" s="4"/>
      <c r="LG289" s="4"/>
      <c r="LH289" s="4"/>
      <c r="LI289" s="4"/>
      <c r="LJ289" s="4"/>
      <c r="LK289" s="4"/>
      <c r="LL289" s="4"/>
      <c r="LM289" s="4"/>
      <c r="LN289" s="4"/>
      <c r="LO289" s="4"/>
      <c r="LP289" s="4"/>
      <c r="LQ289" s="4"/>
      <c r="LR289" s="4"/>
      <c r="LS289" s="4"/>
      <c r="LT289" s="4"/>
      <c r="LU289" s="4"/>
      <c r="LV289" s="4"/>
      <c r="LW289" s="4"/>
      <c r="LX289" s="4"/>
      <c r="LY289" s="4"/>
      <c r="LZ289" s="4"/>
      <c r="MA289" s="4"/>
      <c r="MB289" s="4"/>
      <c r="MC289" s="4"/>
      <c r="MD289" s="4"/>
      <c r="ME289" s="4"/>
      <c r="MF289" s="4"/>
      <c r="MG289" s="4"/>
      <c r="MH289" s="4"/>
      <c r="MI289" s="4"/>
      <c r="MJ289" s="4"/>
      <c r="MK289" s="4"/>
      <c r="ML289" s="4"/>
      <c r="MM289" s="4"/>
      <c r="MN289" s="4"/>
      <c r="MO289" s="4"/>
      <c r="MP289" s="4"/>
      <c r="MQ289" s="4"/>
      <c r="MR289" s="4"/>
      <c r="MS289" s="4"/>
      <c r="MT289" s="4"/>
      <c r="MU289" s="4"/>
      <c r="MV289" s="4"/>
      <c r="MW289" s="4"/>
      <c r="MX289" s="4"/>
      <c r="MY289" s="4"/>
      <c r="MZ289" s="4"/>
      <c r="NA289" s="4"/>
      <c r="NB289" s="4"/>
      <c r="NC289" s="4"/>
      <c r="ND289" s="4"/>
      <c r="NE289" s="4"/>
      <c r="NF289" s="4"/>
      <c r="NG289" s="4"/>
      <c r="NH289" s="4"/>
      <c r="NI289" s="4"/>
      <c r="NJ289" s="4"/>
      <c r="NK289" s="4"/>
      <c r="NL289" s="4"/>
      <c r="NM289" s="4"/>
      <c r="NN289" s="4"/>
      <c r="NO289" s="4"/>
      <c r="NP289" s="4"/>
      <c r="NQ289" s="4"/>
      <c r="NR289" s="4"/>
      <c r="NS289" s="4"/>
      <c r="NT289" s="4"/>
      <c r="NU289" s="4"/>
      <c r="NV289" s="4"/>
      <c r="NW289" s="4"/>
      <c r="NX289" s="4"/>
      <c r="NY289" s="4"/>
      <c r="NZ289" s="4"/>
      <c r="OA289" s="4"/>
      <c r="OB289" s="4"/>
      <c r="OC289" s="4"/>
      <c r="OD289" s="4"/>
      <c r="OE289" s="4"/>
      <c r="OF289" s="4"/>
      <c r="OG289" s="4"/>
      <c r="OH289" s="4"/>
      <c r="OI289" s="4"/>
      <c r="OJ289" s="4"/>
      <c r="OK289" s="4"/>
      <c r="OL289" s="4"/>
      <c r="OM289" s="4"/>
      <c r="ON289" s="4"/>
      <c r="OO289" s="4"/>
      <c r="OP289" s="4"/>
      <c r="OQ289" s="4"/>
      <c r="OR289" s="4"/>
      <c r="OS289" s="4"/>
      <c r="OT289" s="4"/>
      <c r="OU289" s="4"/>
      <c r="OV289" s="4"/>
      <c r="OW289" s="4"/>
      <c r="OX289" s="4"/>
      <c r="OY289" s="4"/>
      <c r="OZ289" s="4"/>
      <c r="PA289" s="4"/>
      <c r="PB289" s="4"/>
      <c r="PC289" s="4"/>
      <c r="PD289" s="4"/>
      <c r="PE289" s="4"/>
      <c r="PF289" s="4"/>
      <c r="PG289" s="4"/>
      <c r="PH289" s="4"/>
      <c r="PI289" s="4"/>
      <c r="PJ289" s="4"/>
      <c r="PK289" s="4"/>
      <c r="PL289" s="4"/>
      <c r="PM289" s="4"/>
      <c r="PN289" s="4"/>
      <c r="PO289" s="4"/>
      <c r="PP289" s="4"/>
      <c r="PQ289" s="4"/>
      <c r="PR289" s="4"/>
      <c r="PS289" s="4"/>
      <c r="PT289" s="4"/>
      <c r="PU289" s="4"/>
      <c r="PV289" s="4"/>
      <c r="PW289" s="4"/>
      <c r="PX289" s="4"/>
      <c r="PY289" s="4"/>
      <c r="PZ289" s="4"/>
      <c r="QA289" s="4"/>
      <c r="QB289" s="4"/>
      <c r="QC289" s="4"/>
      <c r="QD289" s="4"/>
      <c r="QE289" s="4"/>
      <c r="QF289" s="4"/>
      <c r="QG289" s="4"/>
      <c r="QH289" s="4"/>
      <c r="QI289" s="4"/>
      <c r="QJ289" s="4"/>
      <c r="QK289" s="4"/>
      <c r="QL289" s="4"/>
      <c r="QM289" s="4"/>
      <c r="QN289" s="4"/>
      <c r="QO289" s="4"/>
      <c r="QP289" s="4"/>
      <c r="QQ289" s="4"/>
      <c r="QR289" s="4"/>
      <c r="QS289" s="4"/>
      <c r="QT289" s="4"/>
      <c r="QU289" s="4"/>
      <c r="QV289" s="4"/>
      <c r="QW289" s="4"/>
      <c r="QX289" s="4"/>
      <c r="QY289" s="4"/>
      <c r="QZ289" s="4"/>
      <c r="RA289" s="4"/>
      <c r="RB289" s="4"/>
      <c r="RC289" s="4"/>
      <c r="RD289" s="4"/>
      <c r="RE289" s="4"/>
      <c r="RF289" s="4"/>
      <c r="RG289" s="4"/>
      <c r="RH289" s="4"/>
      <c r="RI289" s="4"/>
      <c r="RJ289" s="4"/>
      <c r="RK289" s="4"/>
      <c r="RL289" s="4"/>
      <c r="RM289" s="4"/>
      <c r="RN289" s="4"/>
      <c r="RO289" s="4"/>
      <c r="RP289" s="4"/>
      <c r="RQ289" s="4"/>
      <c r="RR289" s="4"/>
      <c r="RS289" s="4"/>
      <c r="RT289" s="4"/>
      <c r="RU289" s="4"/>
      <c r="RV289" s="4"/>
      <c r="RW289" s="4"/>
      <c r="RX289" s="4"/>
      <c r="RY289" s="4"/>
      <c r="RZ289" s="4"/>
      <c r="SA289" s="4"/>
      <c r="SB289" s="4"/>
      <c r="SC289" s="4"/>
      <c r="SD289" s="4"/>
      <c r="SE289" s="4"/>
      <c r="SF289" s="4"/>
      <c r="SG289" s="4"/>
      <c r="SH289" s="4"/>
      <c r="SI289" s="4"/>
      <c r="SJ289" s="4"/>
      <c r="SK289" s="4"/>
      <c r="SL289" s="4"/>
      <c r="SM289" s="4"/>
      <c r="SN289" s="4"/>
      <c r="SO289" s="4"/>
      <c r="SP289" s="4"/>
      <c r="SQ289" s="4"/>
      <c r="SR289" s="4"/>
      <c r="SS289" s="4"/>
      <c r="ST289" s="4"/>
      <c r="SU289" s="4"/>
      <c r="SV289" s="4"/>
      <c r="SW289" s="4"/>
      <c r="SX289" s="4"/>
      <c r="SY289" s="4"/>
      <c r="SZ289" s="4"/>
      <c r="TA289" s="4"/>
      <c r="TB289" s="4"/>
      <c r="TC289" s="4"/>
      <c r="TD289" s="4"/>
      <c r="TE289" s="4"/>
      <c r="TF289" s="4"/>
      <c r="TG289" s="4"/>
      <c r="TH289" s="4"/>
      <c r="TI289" s="4"/>
      <c r="TJ289" s="4"/>
      <c r="TK289" s="4"/>
      <c r="TL289" s="4"/>
      <c r="TM289" s="4"/>
      <c r="TN289" s="4"/>
      <c r="TO289" s="4"/>
      <c r="TP289" s="4"/>
      <c r="TQ289" s="4"/>
      <c r="TR289" s="4"/>
      <c r="TS289" s="4"/>
      <c r="TT289" s="4"/>
      <c r="TU289" s="4"/>
      <c r="TV289" s="4"/>
      <c r="TW289" s="4"/>
      <c r="TX289" s="4"/>
      <c r="TY289" s="4"/>
      <c r="TZ289" s="4"/>
      <c r="UA289" s="4"/>
      <c r="UB289" s="4"/>
      <c r="UC289" s="4"/>
      <c r="UD289" s="4"/>
      <c r="UE289" s="4"/>
      <c r="UF289" s="4"/>
      <c r="UG289" s="4"/>
      <c r="UH289" s="4"/>
      <c r="UI289" s="4"/>
      <c r="UJ289" s="4"/>
      <c r="UK289" s="4"/>
      <c r="UL289" s="4"/>
      <c r="UM289" s="4"/>
      <c r="UN289" s="4"/>
      <c r="UO289" s="4"/>
      <c r="UP289" s="4"/>
      <c r="UQ289" s="4"/>
      <c r="UR289" s="4"/>
      <c r="US289" s="4"/>
      <c r="UT289" s="4"/>
      <c r="UU289" s="4"/>
      <c r="UV289" s="4"/>
      <c r="UW289" s="4"/>
      <c r="UX289" s="4"/>
      <c r="UY289" s="4"/>
      <c r="UZ289" s="4"/>
      <c r="VA289" s="4"/>
      <c r="VB289" s="4"/>
      <c r="VC289" s="4"/>
      <c r="VD289" s="4"/>
      <c r="VE289" s="4"/>
      <c r="VF289" s="4"/>
      <c r="VG289" s="4"/>
      <c r="VH289" s="4"/>
      <c r="VI289" s="4"/>
      <c r="VJ289" s="4"/>
      <c r="VK289" s="4"/>
      <c r="VL289" s="4"/>
      <c r="VM289" s="4"/>
      <c r="VN289" s="4"/>
      <c r="VO289" s="4"/>
      <c r="VP289" s="4"/>
      <c r="VQ289" s="4"/>
      <c r="VR289" s="4"/>
      <c r="VS289" s="4"/>
      <c r="VT289" s="4"/>
      <c r="VU289" s="4"/>
      <c r="VV289" s="4"/>
      <c r="VW289" s="4"/>
      <c r="VX289" s="4"/>
      <c r="VY289" s="4"/>
      <c r="VZ289" s="4"/>
      <c r="WA289" s="4"/>
      <c r="WB289" s="4"/>
      <c r="WC289" s="4"/>
      <c r="WD289" s="4"/>
      <c r="WE289" s="4"/>
      <c r="WF289" s="4"/>
      <c r="WG289" s="4"/>
      <c r="WH289" s="4"/>
      <c r="WI289" s="4"/>
      <c r="WJ289" s="4"/>
      <c r="WK289" s="4"/>
      <c r="WL289" s="4"/>
      <c r="WM289" s="4"/>
      <c r="WN289" s="4"/>
      <c r="WO289" s="4"/>
      <c r="WP289" s="4"/>
      <c r="WQ289" s="4"/>
      <c r="WR289" s="4"/>
      <c r="WS289" s="4"/>
      <c r="WT289" s="4"/>
      <c r="WU289" s="4"/>
      <c r="WV289" s="4"/>
      <c r="WW289" s="4"/>
      <c r="WX289" s="4"/>
      <c r="WY289" s="4"/>
      <c r="WZ289" s="4"/>
      <c r="XA289" s="4"/>
      <c r="XB289" s="4"/>
      <c r="XC289" s="4"/>
      <c r="XD289" s="4"/>
      <c r="XE289" s="4"/>
      <c r="XF289" s="4"/>
      <c r="XG289" s="4"/>
      <c r="XH289" s="4"/>
      <c r="XI289" s="4"/>
      <c r="XJ289" s="4"/>
      <c r="XK289" s="4"/>
      <c r="XL289" s="4"/>
      <c r="XM289" s="4"/>
      <c r="XN289" s="4"/>
      <c r="XO289" s="4"/>
      <c r="XP289" s="4"/>
      <c r="XQ289" s="4"/>
      <c r="XR289" s="4"/>
      <c r="XS289" s="4"/>
      <c r="XT289" s="4"/>
      <c r="XU289" s="4"/>
      <c r="XV289" s="4"/>
      <c r="XW289" s="4"/>
      <c r="XX289" s="4"/>
      <c r="XY289" s="4"/>
      <c r="XZ289" s="4"/>
      <c r="YA289" s="4"/>
      <c r="YB289" s="4"/>
      <c r="YC289" s="4"/>
      <c r="YD289" s="4"/>
      <c r="YE289" s="4"/>
      <c r="YF289" s="4"/>
      <c r="YG289" s="4"/>
      <c r="YH289" s="4"/>
      <c r="YI289" s="4"/>
      <c r="YJ289" s="4"/>
      <c r="YK289" s="4"/>
      <c r="YL289" s="4"/>
      <c r="YM289" s="4"/>
      <c r="YN289" s="4"/>
      <c r="YO289" s="4"/>
      <c r="YP289" s="4"/>
      <c r="YQ289" s="4"/>
      <c r="YR289" s="4"/>
      <c r="YS289" s="4"/>
      <c r="YT289" s="4"/>
      <c r="YU289" s="4"/>
      <c r="YV289" s="4"/>
      <c r="YW289" s="4"/>
      <c r="YX289" s="4"/>
      <c r="YY289" s="4"/>
      <c r="YZ289" s="4"/>
      <c r="ZA289" s="4"/>
      <c r="ZB289" s="4"/>
      <c r="ZC289" s="4"/>
      <c r="ZD289" s="4"/>
      <c r="ZE289" s="4"/>
      <c r="ZF289" s="4"/>
      <c r="ZG289" s="4"/>
      <c r="ZH289" s="4"/>
      <c r="ZI289" s="4"/>
      <c r="ZJ289" s="4"/>
      <c r="ZK289" s="4"/>
      <c r="ZL289" s="4"/>
      <c r="ZM289" s="4"/>
      <c r="ZN289" s="4"/>
      <c r="ZO289" s="4"/>
      <c r="ZP289" s="4"/>
      <c r="ZQ289" s="4"/>
      <c r="ZR289" s="4"/>
      <c r="ZS289" s="4"/>
      <c r="ZT289" s="4"/>
      <c r="ZU289" s="4"/>
      <c r="ZV289" s="4"/>
      <c r="ZW289" s="4"/>
      <c r="ZX289" s="4"/>
      <c r="ZY289" s="4"/>
      <c r="ZZ289" s="4"/>
      <c r="AAA289" s="4"/>
      <c r="AAB289" s="4"/>
      <c r="AAC289" s="4"/>
      <c r="AAD289" s="4"/>
      <c r="AAE289" s="4"/>
      <c r="AAF289" s="4"/>
      <c r="AAG289" s="4"/>
      <c r="AAH289" s="4"/>
      <c r="AAI289" s="4"/>
      <c r="AAJ289" s="4"/>
      <c r="AAK289" s="4"/>
      <c r="AAL289" s="4"/>
      <c r="AAM289" s="4"/>
      <c r="AAN289" s="4"/>
      <c r="AAO289" s="4"/>
      <c r="AAP289" s="4"/>
      <c r="AAQ289" s="4"/>
      <c r="AAR289" s="4"/>
      <c r="AAS289" s="4"/>
      <c r="AAT289" s="4"/>
      <c r="AAU289" s="4"/>
      <c r="AAV289" s="4"/>
      <c r="AAW289" s="4"/>
      <c r="AAX289" s="4"/>
      <c r="AAY289" s="4"/>
      <c r="AAZ289" s="4"/>
      <c r="ABA289" s="4"/>
      <c r="ABB289" s="4"/>
      <c r="ABC289" s="4"/>
      <c r="ABD289" s="4"/>
      <c r="ABE289" s="4"/>
      <c r="ABF289" s="4"/>
      <c r="ABG289" s="4"/>
      <c r="ABH289" s="4"/>
      <c r="ABI289" s="4"/>
      <c r="ABJ289" s="4"/>
      <c r="ABK289" s="4"/>
      <c r="ABL289" s="4"/>
      <c r="ABM289" s="4"/>
      <c r="ABN289" s="4"/>
      <c r="ABO289" s="4"/>
      <c r="ABP289" s="4"/>
      <c r="ABQ289" s="4"/>
      <c r="ABR289" s="4"/>
      <c r="ABS289" s="4"/>
      <c r="ABT289" s="4"/>
      <c r="ABU289" s="4"/>
      <c r="ABV289" s="4"/>
      <c r="ABW289" s="4"/>
      <c r="ABX289" s="4"/>
      <c r="ABY289" s="4"/>
      <c r="ABZ289" s="4"/>
      <c r="ACA289" s="4"/>
      <c r="ACB289" s="4"/>
      <c r="ACC289" s="4"/>
      <c r="ACD289" s="4"/>
      <c r="ACE289" s="4"/>
      <c r="ACF289" s="4"/>
      <c r="ACG289" s="4"/>
      <c r="ACH289" s="4"/>
      <c r="ACI289" s="4"/>
      <c r="ACJ289" s="4"/>
      <c r="ACK289" s="4"/>
      <c r="ACL289" s="4"/>
      <c r="ACM289" s="4"/>
      <c r="ACN289" s="4"/>
      <c r="ACO289" s="4"/>
      <c r="ACP289" s="4"/>
      <c r="ACQ289" s="4"/>
      <c r="ACR289" s="4"/>
      <c r="ACS289" s="4"/>
      <c r="ACT289" s="4"/>
      <c r="ACU289" s="4"/>
      <c r="ACV289" s="4"/>
      <c r="ACW289" s="4"/>
      <c r="ACX289" s="4"/>
      <c r="ACY289" s="4"/>
      <c r="ACZ289" s="4"/>
      <c r="ADA289" s="4"/>
      <c r="ADB289" s="4"/>
      <c r="ADC289" s="4"/>
      <c r="ADD289" s="4"/>
      <c r="ADE289" s="4"/>
      <c r="ADF289" s="4"/>
      <c r="ADG289" s="4"/>
      <c r="ADH289" s="4"/>
      <c r="ADI289" s="4"/>
      <c r="ADJ289" s="4"/>
      <c r="ADK289" s="4"/>
      <c r="ADL289" s="4"/>
      <c r="ADM289" s="4"/>
      <c r="ADN289" s="4"/>
      <c r="ADO289" s="4"/>
      <c r="ADP289" s="4"/>
      <c r="ADQ289" s="4"/>
      <c r="ADR289" s="4"/>
      <c r="ADS289" s="4"/>
      <c r="ADT289" s="4"/>
      <c r="ADU289" s="4"/>
      <c r="ADV289" s="4"/>
      <c r="ADW289" s="4"/>
      <c r="ADX289" s="4"/>
      <c r="ADY289" s="4"/>
      <c r="ADZ289" s="4"/>
      <c r="AEA289" s="4"/>
      <c r="AEB289" s="4"/>
      <c r="AEC289" s="4"/>
      <c r="AED289" s="4"/>
      <c r="AEE289" s="4"/>
      <c r="AEF289" s="4"/>
      <c r="AEG289" s="4"/>
      <c r="AEH289" s="4"/>
      <c r="AEI289" s="4"/>
      <c r="AEJ289" s="4"/>
      <c r="AEK289" s="4"/>
      <c r="AEL289" s="4"/>
      <c r="AEM289" s="4"/>
      <c r="AEN289" s="4"/>
      <c r="AEO289" s="4"/>
      <c r="AEP289" s="4"/>
      <c r="AEQ289" s="4"/>
      <c r="AER289" s="4"/>
      <c r="AES289" s="4"/>
      <c r="AET289" s="4"/>
      <c r="AEU289" s="4"/>
      <c r="AEV289" s="4"/>
    </row>
    <row r="290" spans="1:828" s="51" customFormat="1" ht="46.5" customHeight="1" x14ac:dyDescent="0.2">
      <c r="A290" s="89"/>
      <c r="B290" s="82"/>
      <c r="C290" s="47"/>
      <c r="D290" s="47"/>
      <c r="E290" s="61" t="s">
        <v>319</v>
      </c>
      <c r="F290" s="61"/>
      <c r="G290" s="61">
        <v>1</v>
      </c>
      <c r="H290" s="62"/>
      <c r="I290" s="47"/>
      <c r="J290" s="52"/>
      <c r="K290" s="53"/>
      <c r="L290" s="54"/>
      <c r="M290" s="52"/>
      <c r="N290" s="4"/>
      <c r="O290" s="4"/>
      <c r="P290" s="4"/>
      <c r="Q290" s="4"/>
      <c r="R290" s="4"/>
      <c r="S290" s="4"/>
      <c r="T290" s="4"/>
      <c r="U290" s="4"/>
      <c r="V290" s="4"/>
      <c r="W290" s="4"/>
      <c r="X290" s="4"/>
      <c r="Y290" s="4"/>
      <c r="Z290" s="4"/>
      <c r="AA290" s="4"/>
      <c r="AB290" s="4"/>
      <c r="AC290" s="4"/>
      <c r="AD290" s="4"/>
      <c r="AE290" s="4"/>
      <c r="AF290" s="4"/>
      <c r="AG290" s="4"/>
      <c r="AH290" s="4"/>
      <c r="AI290" s="4"/>
      <c r="AJ290" s="4"/>
      <c r="AK290" s="4"/>
      <c r="AL290" s="4"/>
      <c r="AM290" s="4"/>
      <c r="AN290" s="4"/>
      <c r="AO290" s="4"/>
      <c r="AP290" s="4"/>
      <c r="AQ290" s="4"/>
      <c r="AR290" s="4"/>
      <c r="AS290" s="4"/>
      <c r="AT290" s="4"/>
      <c r="AU290" s="4"/>
      <c r="AV290" s="4"/>
      <c r="AW290" s="4"/>
      <c r="AX290" s="4"/>
      <c r="AY290" s="4"/>
      <c r="AZ290" s="4"/>
      <c r="BA290" s="4"/>
      <c r="BB290" s="4"/>
      <c r="BC290" s="4"/>
      <c r="BD290" s="4"/>
      <c r="BE290" s="4"/>
      <c r="BF290" s="4"/>
      <c r="BG290" s="4"/>
      <c r="BH290" s="4"/>
      <c r="BI290" s="4"/>
      <c r="BJ290" s="4"/>
      <c r="BK290" s="4"/>
      <c r="BL290" s="4"/>
      <c r="BM290" s="4"/>
      <c r="BN290" s="4"/>
      <c r="BO290" s="4"/>
      <c r="BP290" s="4"/>
      <c r="BQ290" s="4"/>
      <c r="BR290" s="4"/>
      <c r="BS290" s="4"/>
      <c r="BT290" s="4"/>
      <c r="BU290" s="4"/>
      <c r="BV290" s="4"/>
      <c r="BW290" s="4"/>
      <c r="BX290" s="4"/>
      <c r="BY290" s="4"/>
      <c r="BZ290" s="4"/>
      <c r="CA290" s="4"/>
      <c r="CB290" s="4"/>
      <c r="CC290" s="4"/>
      <c r="CD290" s="4"/>
      <c r="CE290" s="4"/>
      <c r="CF290" s="4"/>
      <c r="CG290" s="4"/>
      <c r="CH290" s="4"/>
      <c r="CI290" s="4"/>
      <c r="CJ290" s="4"/>
      <c r="CK290" s="4"/>
      <c r="CL290" s="4"/>
      <c r="CM290" s="4"/>
      <c r="CN290" s="4"/>
      <c r="CO290" s="4"/>
      <c r="CP290" s="4"/>
      <c r="CQ290" s="4"/>
      <c r="CR290" s="4"/>
      <c r="CS290" s="4"/>
      <c r="CT290" s="4"/>
      <c r="CU290" s="4"/>
      <c r="CV290" s="4"/>
      <c r="CW290" s="4"/>
      <c r="CX290" s="4"/>
      <c r="CY290" s="4"/>
      <c r="CZ290" s="4"/>
      <c r="DA290" s="4"/>
      <c r="DB290" s="4"/>
      <c r="DC290" s="4"/>
      <c r="DD290" s="4"/>
      <c r="DE290" s="4"/>
      <c r="DF290" s="4"/>
      <c r="DG290" s="4"/>
      <c r="DH290" s="4"/>
      <c r="DI290" s="4"/>
      <c r="DJ290" s="4"/>
      <c r="DK290" s="4"/>
      <c r="DL290" s="4"/>
      <c r="DM290" s="4"/>
      <c r="DN290" s="4"/>
      <c r="DO290" s="4"/>
      <c r="DP290" s="4"/>
      <c r="DQ290" s="4"/>
      <c r="DR290" s="4"/>
      <c r="DS290" s="4"/>
      <c r="DT290" s="4"/>
      <c r="DU290" s="4"/>
      <c r="DV290" s="4"/>
      <c r="DW290" s="4"/>
      <c r="DX290" s="4"/>
      <c r="DY290" s="4"/>
      <c r="DZ290" s="4"/>
      <c r="EA290" s="4"/>
      <c r="EB290" s="4"/>
      <c r="EC290" s="4"/>
      <c r="ED290" s="4"/>
      <c r="EE290" s="4"/>
      <c r="EF290" s="4"/>
      <c r="EG290" s="4"/>
      <c r="EH290" s="4"/>
      <c r="EI290" s="4"/>
      <c r="EJ290" s="4"/>
      <c r="EK290" s="4"/>
      <c r="EL290" s="4"/>
      <c r="EM290" s="4"/>
      <c r="EN290" s="4"/>
      <c r="EO290" s="4"/>
      <c r="EP290" s="4"/>
      <c r="EQ290" s="4"/>
      <c r="ER290" s="4"/>
      <c r="ES290" s="4"/>
      <c r="ET290" s="4"/>
      <c r="EU290" s="4"/>
      <c r="EV290" s="4"/>
      <c r="EW290" s="4"/>
      <c r="EX290" s="4"/>
      <c r="EY290" s="4"/>
      <c r="EZ290" s="4"/>
      <c r="FA290" s="4"/>
      <c r="FB290" s="4"/>
      <c r="FC290" s="4"/>
      <c r="FD290" s="4"/>
      <c r="FE290" s="4"/>
      <c r="FF290" s="4"/>
      <c r="FG290" s="4"/>
      <c r="FH290" s="4"/>
      <c r="FI290" s="4"/>
      <c r="FJ290" s="4"/>
      <c r="FK290" s="4"/>
      <c r="FL290" s="4"/>
      <c r="FM290" s="4"/>
      <c r="FN290" s="4"/>
      <c r="FO290" s="4"/>
      <c r="FP290" s="4"/>
      <c r="FQ290" s="4"/>
      <c r="FR290" s="4"/>
      <c r="FS290" s="4"/>
      <c r="FT290" s="4"/>
      <c r="FU290" s="4"/>
      <c r="FV290" s="4"/>
      <c r="FW290" s="4"/>
      <c r="FX290" s="4"/>
      <c r="FY290" s="4"/>
      <c r="FZ290" s="4"/>
      <c r="GA290" s="4"/>
      <c r="GB290" s="4"/>
      <c r="GC290" s="4"/>
      <c r="GD290" s="4"/>
      <c r="GE290" s="4"/>
      <c r="GF290" s="4"/>
      <c r="GG290" s="4"/>
      <c r="GH290" s="4"/>
      <c r="GI290" s="4"/>
      <c r="GJ290" s="4"/>
      <c r="GK290" s="4"/>
      <c r="GL290" s="4"/>
      <c r="GM290" s="4"/>
      <c r="GN290" s="4"/>
      <c r="GO290" s="4"/>
      <c r="GP290" s="4"/>
      <c r="GQ290" s="4"/>
      <c r="GR290" s="4"/>
      <c r="GS290" s="4"/>
      <c r="GT290" s="4"/>
      <c r="GU290" s="4"/>
      <c r="GV290" s="4"/>
      <c r="GW290" s="4"/>
      <c r="GX290" s="4"/>
      <c r="GY290" s="4"/>
      <c r="GZ290" s="4"/>
      <c r="HA290" s="4"/>
      <c r="HB290" s="4"/>
      <c r="HC290" s="4"/>
      <c r="HD290" s="4"/>
      <c r="HE290" s="4"/>
      <c r="HF290" s="4"/>
      <c r="HG290" s="4"/>
      <c r="HH290" s="4"/>
      <c r="HI290" s="4"/>
      <c r="HJ290" s="4"/>
      <c r="HK290" s="4"/>
      <c r="HL290" s="4"/>
      <c r="HM290" s="4"/>
      <c r="HN290" s="4"/>
      <c r="HO290" s="4"/>
      <c r="HP290" s="4"/>
      <c r="HQ290" s="4"/>
      <c r="HR290" s="4"/>
      <c r="HS290" s="4"/>
      <c r="HT290" s="4"/>
      <c r="HU290" s="4"/>
      <c r="HV290" s="4"/>
      <c r="HW290" s="4"/>
      <c r="HX290" s="4"/>
      <c r="HY290" s="4"/>
      <c r="HZ290" s="4"/>
      <c r="IA290" s="4"/>
      <c r="IB290" s="4"/>
      <c r="IC290" s="4"/>
      <c r="ID290" s="4"/>
      <c r="IE290" s="4"/>
      <c r="IF290" s="4"/>
      <c r="IG290" s="4"/>
      <c r="IH290" s="4"/>
      <c r="II290" s="4"/>
      <c r="IJ290" s="4"/>
      <c r="IK290" s="4"/>
      <c r="IL290" s="4"/>
      <c r="IM290" s="4"/>
      <c r="IN290" s="4"/>
      <c r="IO290" s="4"/>
      <c r="IP290" s="4"/>
      <c r="IQ290" s="4"/>
      <c r="IR290" s="4"/>
      <c r="IS290" s="4"/>
      <c r="IT290" s="4"/>
      <c r="IU290" s="4"/>
      <c r="IV290" s="4"/>
      <c r="IW290" s="4"/>
      <c r="IX290" s="4"/>
      <c r="IY290" s="4"/>
      <c r="IZ290" s="4"/>
      <c r="JA290" s="4"/>
      <c r="JB290" s="4"/>
      <c r="JC290" s="4"/>
      <c r="JD290" s="4"/>
      <c r="JE290" s="4"/>
      <c r="JF290" s="4"/>
      <c r="JG290" s="4"/>
      <c r="JH290" s="4"/>
      <c r="JI290" s="4"/>
      <c r="JJ290" s="4"/>
      <c r="JK290" s="4"/>
      <c r="JL290" s="4"/>
      <c r="JM290" s="4"/>
      <c r="JN290" s="4"/>
      <c r="JO290" s="4"/>
      <c r="JP290" s="4"/>
      <c r="JQ290" s="4"/>
      <c r="JR290" s="4"/>
      <c r="JS290" s="4"/>
      <c r="JT290" s="4"/>
      <c r="JU290" s="4"/>
      <c r="JV290" s="4"/>
      <c r="JW290" s="4"/>
      <c r="JX290" s="4"/>
      <c r="JY290" s="4"/>
      <c r="JZ290" s="4"/>
      <c r="KA290" s="4"/>
      <c r="KB290" s="4"/>
      <c r="KC290" s="4"/>
      <c r="KD290" s="4"/>
      <c r="KE290" s="4"/>
      <c r="KF290" s="4"/>
      <c r="KG290" s="4"/>
      <c r="KH290" s="4"/>
      <c r="KI290" s="4"/>
      <c r="KJ290" s="4"/>
      <c r="KK290" s="4"/>
      <c r="KL290" s="4"/>
      <c r="KM290" s="4"/>
      <c r="KN290" s="4"/>
      <c r="KO290" s="4"/>
      <c r="KP290" s="4"/>
      <c r="KQ290" s="4"/>
      <c r="KR290" s="4"/>
      <c r="KS290" s="4"/>
      <c r="KT290" s="4"/>
      <c r="KU290" s="4"/>
      <c r="KV290" s="4"/>
      <c r="KW290" s="4"/>
      <c r="KX290" s="4"/>
      <c r="KY290" s="4"/>
      <c r="KZ290" s="4"/>
      <c r="LA290" s="4"/>
      <c r="LB290" s="4"/>
      <c r="LC290" s="4"/>
      <c r="LD290" s="4"/>
      <c r="LE290" s="4"/>
      <c r="LF290" s="4"/>
      <c r="LG290" s="4"/>
      <c r="LH290" s="4"/>
      <c r="LI290" s="4"/>
      <c r="LJ290" s="4"/>
      <c r="LK290" s="4"/>
      <c r="LL290" s="4"/>
      <c r="LM290" s="4"/>
      <c r="LN290" s="4"/>
      <c r="LO290" s="4"/>
      <c r="LP290" s="4"/>
      <c r="LQ290" s="4"/>
      <c r="LR290" s="4"/>
      <c r="LS290" s="4"/>
      <c r="LT290" s="4"/>
      <c r="LU290" s="4"/>
      <c r="LV290" s="4"/>
      <c r="LW290" s="4"/>
      <c r="LX290" s="4"/>
      <c r="LY290" s="4"/>
      <c r="LZ290" s="4"/>
      <c r="MA290" s="4"/>
      <c r="MB290" s="4"/>
      <c r="MC290" s="4"/>
      <c r="MD290" s="4"/>
      <c r="ME290" s="4"/>
      <c r="MF290" s="4"/>
      <c r="MG290" s="4"/>
      <c r="MH290" s="4"/>
      <c r="MI290" s="4"/>
      <c r="MJ290" s="4"/>
      <c r="MK290" s="4"/>
      <c r="ML290" s="4"/>
      <c r="MM290" s="4"/>
      <c r="MN290" s="4"/>
      <c r="MO290" s="4"/>
      <c r="MP290" s="4"/>
      <c r="MQ290" s="4"/>
      <c r="MR290" s="4"/>
      <c r="MS290" s="4"/>
      <c r="MT290" s="4"/>
      <c r="MU290" s="4"/>
      <c r="MV290" s="4"/>
      <c r="MW290" s="4"/>
      <c r="MX290" s="4"/>
      <c r="MY290" s="4"/>
      <c r="MZ290" s="4"/>
      <c r="NA290" s="4"/>
      <c r="NB290" s="4"/>
      <c r="NC290" s="4"/>
      <c r="ND290" s="4"/>
      <c r="NE290" s="4"/>
      <c r="NF290" s="4"/>
      <c r="NG290" s="4"/>
      <c r="NH290" s="4"/>
      <c r="NI290" s="4"/>
      <c r="NJ290" s="4"/>
      <c r="NK290" s="4"/>
      <c r="NL290" s="4"/>
      <c r="NM290" s="4"/>
      <c r="NN290" s="4"/>
      <c r="NO290" s="4"/>
      <c r="NP290" s="4"/>
      <c r="NQ290" s="4"/>
      <c r="NR290" s="4"/>
      <c r="NS290" s="4"/>
      <c r="NT290" s="4"/>
      <c r="NU290" s="4"/>
      <c r="NV290" s="4"/>
      <c r="NW290" s="4"/>
      <c r="NX290" s="4"/>
      <c r="NY290" s="4"/>
      <c r="NZ290" s="4"/>
      <c r="OA290" s="4"/>
      <c r="OB290" s="4"/>
      <c r="OC290" s="4"/>
      <c r="OD290" s="4"/>
      <c r="OE290" s="4"/>
      <c r="OF290" s="4"/>
      <c r="OG290" s="4"/>
      <c r="OH290" s="4"/>
      <c r="OI290" s="4"/>
      <c r="OJ290" s="4"/>
      <c r="OK290" s="4"/>
      <c r="OL290" s="4"/>
      <c r="OM290" s="4"/>
      <c r="ON290" s="4"/>
      <c r="OO290" s="4"/>
      <c r="OP290" s="4"/>
      <c r="OQ290" s="4"/>
      <c r="OR290" s="4"/>
      <c r="OS290" s="4"/>
      <c r="OT290" s="4"/>
      <c r="OU290" s="4"/>
      <c r="OV290" s="4"/>
      <c r="OW290" s="4"/>
      <c r="OX290" s="4"/>
      <c r="OY290" s="4"/>
      <c r="OZ290" s="4"/>
      <c r="PA290" s="4"/>
      <c r="PB290" s="4"/>
      <c r="PC290" s="4"/>
      <c r="PD290" s="4"/>
      <c r="PE290" s="4"/>
      <c r="PF290" s="4"/>
      <c r="PG290" s="4"/>
      <c r="PH290" s="4"/>
      <c r="PI290" s="4"/>
      <c r="PJ290" s="4"/>
      <c r="PK290" s="4"/>
      <c r="PL290" s="4"/>
      <c r="PM290" s="4"/>
      <c r="PN290" s="4"/>
      <c r="PO290" s="4"/>
      <c r="PP290" s="4"/>
      <c r="PQ290" s="4"/>
      <c r="PR290" s="4"/>
      <c r="PS290" s="4"/>
      <c r="PT290" s="4"/>
      <c r="PU290" s="4"/>
      <c r="PV290" s="4"/>
      <c r="PW290" s="4"/>
      <c r="PX290" s="4"/>
      <c r="PY290" s="4"/>
      <c r="PZ290" s="4"/>
      <c r="QA290" s="4"/>
      <c r="QB290" s="4"/>
      <c r="QC290" s="4"/>
      <c r="QD290" s="4"/>
      <c r="QE290" s="4"/>
      <c r="QF290" s="4"/>
      <c r="QG290" s="4"/>
      <c r="QH290" s="4"/>
      <c r="QI290" s="4"/>
      <c r="QJ290" s="4"/>
      <c r="QK290" s="4"/>
      <c r="QL290" s="4"/>
      <c r="QM290" s="4"/>
      <c r="QN290" s="4"/>
      <c r="QO290" s="4"/>
      <c r="QP290" s="4"/>
      <c r="QQ290" s="4"/>
      <c r="QR290" s="4"/>
      <c r="QS290" s="4"/>
      <c r="QT290" s="4"/>
      <c r="QU290" s="4"/>
      <c r="QV290" s="4"/>
      <c r="QW290" s="4"/>
      <c r="QX290" s="4"/>
      <c r="QY290" s="4"/>
      <c r="QZ290" s="4"/>
      <c r="RA290" s="4"/>
      <c r="RB290" s="4"/>
      <c r="RC290" s="4"/>
      <c r="RD290" s="4"/>
      <c r="RE290" s="4"/>
      <c r="RF290" s="4"/>
      <c r="RG290" s="4"/>
      <c r="RH290" s="4"/>
      <c r="RI290" s="4"/>
      <c r="RJ290" s="4"/>
      <c r="RK290" s="4"/>
      <c r="RL290" s="4"/>
      <c r="RM290" s="4"/>
      <c r="RN290" s="4"/>
      <c r="RO290" s="4"/>
      <c r="RP290" s="4"/>
      <c r="RQ290" s="4"/>
      <c r="RR290" s="4"/>
      <c r="RS290" s="4"/>
      <c r="RT290" s="4"/>
      <c r="RU290" s="4"/>
      <c r="RV290" s="4"/>
      <c r="RW290" s="4"/>
      <c r="RX290" s="4"/>
      <c r="RY290" s="4"/>
      <c r="RZ290" s="4"/>
      <c r="SA290" s="4"/>
      <c r="SB290" s="4"/>
      <c r="SC290" s="4"/>
      <c r="SD290" s="4"/>
      <c r="SE290" s="4"/>
      <c r="SF290" s="4"/>
      <c r="SG290" s="4"/>
      <c r="SH290" s="4"/>
      <c r="SI290" s="4"/>
      <c r="SJ290" s="4"/>
      <c r="SK290" s="4"/>
      <c r="SL290" s="4"/>
      <c r="SM290" s="4"/>
      <c r="SN290" s="4"/>
      <c r="SO290" s="4"/>
      <c r="SP290" s="4"/>
      <c r="SQ290" s="4"/>
      <c r="SR290" s="4"/>
      <c r="SS290" s="4"/>
      <c r="ST290" s="4"/>
      <c r="SU290" s="4"/>
      <c r="SV290" s="4"/>
      <c r="SW290" s="4"/>
      <c r="SX290" s="4"/>
      <c r="SY290" s="4"/>
      <c r="SZ290" s="4"/>
      <c r="TA290" s="4"/>
      <c r="TB290" s="4"/>
      <c r="TC290" s="4"/>
      <c r="TD290" s="4"/>
      <c r="TE290" s="4"/>
      <c r="TF290" s="4"/>
      <c r="TG290" s="4"/>
      <c r="TH290" s="4"/>
      <c r="TI290" s="4"/>
      <c r="TJ290" s="4"/>
      <c r="TK290" s="4"/>
      <c r="TL290" s="4"/>
      <c r="TM290" s="4"/>
      <c r="TN290" s="4"/>
      <c r="TO290" s="4"/>
      <c r="TP290" s="4"/>
      <c r="TQ290" s="4"/>
      <c r="TR290" s="4"/>
      <c r="TS290" s="4"/>
      <c r="TT290" s="4"/>
      <c r="TU290" s="4"/>
      <c r="TV290" s="4"/>
      <c r="TW290" s="4"/>
      <c r="TX290" s="4"/>
      <c r="TY290" s="4"/>
      <c r="TZ290" s="4"/>
      <c r="UA290" s="4"/>
      <c r="UB290" s="4"/>
      <c r="UC290" s="4"/>
      <c r="UD290" s="4"/>
      <c r="UE290" s="4"/>
      <c r="UF290" s="4"/>
      <c r="UG290" s="4"/>
      <c r="UH290" s="4"/>
      <c r="UI290" s="4"/>
      <c r="UJ290" s="4"/>
      <c r="UK290" s="4"/>
      <c r="UL290" s="4"/>
      <c r="UM290" s="4"/>
      <c r="UN290" s="4"/>
      <c r="UO290" s="4"/>
      <c r="UP290" s="4"/>
      <c r="UQ290" s="4"/>
      <c r="UR290" s="4"/>
      <c r="US290" s="4"/>
      <c r="UT290" s="4"/>
      <c r="UU290" s="4"/>
      <c r="UV290" s="4"/>
      <c r="UW290" s="4"/>
      <c r="UX290" s="4"/>
      <c r="UY290" s="4"/>
      <c r="UZ290" s="4"/>
      <c r="VA290" s="4"/>
      <c r="VB290" s="4"/>
      <c r="VC290" s="4"/>
      <c r="VD290" s="4"/>
      <c r="VE290" s="4"/>
      <c r="VF290" s="4"/>
      <c r="VG290" s="4"/>
      <c r="VH290" s="4"/>
      <c r="VI290" s="4"/>
      <c r="VJ290" s="4"/>
      <c r="VK290" s="4"/>
      <c r="VL290" s="4"/>
      <c r="VM290" s="4"/>
      <c r="VN290" s="4"/>
      <c r="VO290" s="4"/>
      <c r="VP290" s="4"/>
      <c r="VQ290" s="4"/>
      <c r="VR290" s="4"/>
      <c r="VS290" s="4"/>
      <c r="VT290" s="4"/>
      <c r="VU290" s="4"/>
      <c r="VV290" s="4"/>
      <c r="VW290" s="4"/>
      <c r="VX290" s="4"/>
      <c r="VY290" s="4"/>
      <c r="VZ290" s="4"/>
      <c r="WA290" s="4"/>
      <c r="WB290" s="4"/>
      <c r="WC290" s="4"/>
      <c r="WD290" s="4"/>
      <c r="WE290" s="4"/>
      <c r="WF290" s="4"/>
      <c r="WG290" s="4"/>
      <c r="WH290" s="4"/>
      <c r="WI290" s="4"/>
      <c r="WJ290" s="4"/>
      <c r="WK290" s="4"/>
      <c r="WL290" s="4"/>
      <c r="WM290" s="4"/>
      <c r="WN290" s="4"/>
      <c r="WO290" s="4"/>
      <c r="WP290" s="4"/>
      <c r="WQ290" s="4"/>
      <c r="WR290" s="4"/>
      <c r="WS290" s="4"/>
      <c r="WT290" s="4"/>
      <c r="WU290" s="4"/>
      <c r="WV290" s="4"/>
      <c r="WW290" s="4"/>
      <c r="WX290" s="4"/>
      <c r="WY290" s="4"/>
      <c r="WZ290" s="4"/>
      <c r="XA290" s="4"/>
      <c r="XB290" s="4"/>
      <c r="XC290" s="4"/>
      <c r="XD290" s="4"/>
      <c r="XE290" s="4"/>
      <c r="XF290" s="4"/>
      <c r="XG290" s="4"/>
      <c r="XH290" s="4"/>
      <c r="XI290" s="4"/>
      <c r="XJ290" s="4"/>
      <c r="XK290" s="4"/>
      <c r="XL290" s="4"/>
      <c r="XM290" s="4"/>
      <c r="XN290" s="4"/>
      <c r="XO290" s="4"/>
      <c r="XP290" s="4"/>
      <c r="XQ290" s="4"/>
      <c r="XR290" s="4"/>
      <c r="XS290" s="4"/>
      <c r="XT290" s="4"/>
      <c r="XU290" s="4"/>
      <c r="XV290" s="4"/>
      <c r="XW290" s="4"/>
      <c r="XX290" s="4"/>
      <c r="XY290" s="4"/>
      <c r="XZ290" s="4"/>
      <c r="YA290" s="4"/>
      <c r="YB290" s="4"/>
      <c r="YC290" s="4"/>
      <c r="YD290" s="4"/>
      <c r="YE290" s="4"/>
      <c r="YF290" s="4"/>
      <c r="YG290" s="4"/>
      <c r="YH290" s="4"/>
      <c r="YI290" s="4"/>
      <c r="YJ290" s="4"/>
      <c r="YK290" s="4"/>
      <c r="YL290" s="4"/>
      <c r="YM290" s="4"/>
      <c r="YN290" s="4"/>
      <c r="YO290" s="4"/>
      <c r="YP290" s="4"/>
      <c r="YQ290" s="4"/>
      <c r="YR290" s="4"/>
      <c r="YS290" s="4"/>
      <c r="YT290" s="4"/>
      <c r="YU290" s="4"/>
      <c r="YV290" s="4"/>
      <c r="YW290" s="4"/>
      <c r="YX290" s="4"/>
      <c r="YY290" s="4"/>
      <c r="YZ290" s="4"/>
      <c r="ZA290" s="4"/>
      <c r="ZB290" s="4"/>
      <c r="ZC290" s="4"/>
      <c r="ZD290" s="4"/>
      <c r="ZE290" s="4"/>
      <c r="ZF290" s="4"/>
      <c r="ZG290" s="4"/>
      <c r="ZH290" s="4"/>
      <c r="ZI290" s="4"/>
      <c r="ZJ290" s="4"/>
      <c r="ZK290" s="4"/>
      <c r="ZL290" s="4"/>
      <c r="ZM290" s="4"/>
      <c r="ZN290" s="4"/>
      <c r="ZO290" s="4"/>
      <c r="ZP290" s="4"/>
      <c r="ZQ290" s="4"/>
      <c r="ZR290" s="4"/>
      <c r="ZS290" s="4"/>
      <c r="ZT290" s="4"/>
      <c r="ZU290" s="4"/>
      <c r="ZV290" s="4"/>
      <c r="ZW290" s="4"/>
      <c r="ZX290" s="4"/>
      <c r="ZY290" s="4"/>
      <c r="ZZ290" s="4"/>
      <c r="AAA290" s="4"/>
      <c r="AAB290" s="4"/>
      <c r="AAC290" s="4"/>
      <c r="AAD290" s="4"/>
      <c r="AAE290" s="4"/>
      <c r="AAF290" s="4"/>
      <c r="AAG290" s="4"/>
      <c r="AAH290" s="4"/>
      <c r="AAI290" s="4"/>
      <c r="AAJ290" s="4"/>
      <c r="AAK290" s="4"/>
      <c r="AAL290" s="4"/>
      <c r="AAM290" s="4"/>
      <c r="AAN290" s="4"/>
      <c r="AAO290" s="4"/>
      <c r="AAP290" s="4"/>
      <c r="AAQ290" s="4"/>
      <c r="AAR290" s="4"/>
      <c r="AAS290" s="4"/>
      <c r="AAT290" s="4"/>
      <c r="AAU290" s="4"/>
      <c r="AAV290" s="4"/>
      <c r="AAW290" s="4"/>
      <c r="AAX290" s="4"/>
      <c r="AAY290" s="4"/>
      <c r="AAZ290" s="4"/>
      <c r="ABA290" s="4"/>
      <c r="ABB290" s="4"/>
      <c r="ABC290" s="4"/>
      <c r="ABD290" s="4"/>
      <c r="ABE290" s="4"/>
      <c r="ABF290" s="4"/>
      <c r="ABG290" s="4"/>
      <c r="ABH290" s="4"/>
      <c r="ABI290" s="4"/>
      <c r="ABJ290" s="4"/>
      <c r="ABK290" s="4"/>
      <c r="ABL290" s="4"/>
      <c r="ABM290" s="4"/>
      <c r="ABN290" s="4"/>
      <c r="ABO290" s="4"/>
      <c r="ABP290" s="4"/>
      <c r="ABQ290" s="4"/>
      <c r="ABR290" s="4"/>
      <c r="ABS290" s="4"/>
      <c r="ABT290" s="4"/>
      <c r="ABU290" s="4"/>
      <c r="ABV290" s="4"/>
      <c r="ABW290" s="4"/>
      <c r="ABX290" s="4"/>
      <c r="ABY290" s="4"/>
      <c r="ABZ290" s="4"/>
      <c r="ACA290" s="4"/>
      <c r="ACB290" s="4"/>
      <c r="ACC290" s="4"/>
      <c r="ACD290" s="4"/>
      <c r="ACE290" s="4"/>
      <c r="ACF290" s="4"/>
      <c r="ACG290" s="4"/>
      <c r="ACH290" s="4"/>
      <c r="ACI290" s="4"/>
      <c r="ACJ290" s="4"/>
      <c r="ACK290" s="4"/>
      <c r="ACL290" s="4"/>
      <c r="ACM290" s="4"/>
      <c r="ACN290" s="4"/>
      <c r="ACO290" s="4"/>
      <c r="ACP290" s="4"/>
      <c r="ACQ290" s="4"/>
      <c r="ACR290" s="4"/>
      <c r="ACS290" s="4"/>
      <c r="ACT290" s="4"/>
      <c r="ACU290" s="4"/>
      <c r="ACV290" s="4"/>
      <c r="ACW290" s="4"/>
      <c r="ACX290" s="4"/>
      <c r="ACY290" s="4"/>
      <c r="ACZ290" s="4"/>
      <c r="ADA290" s="4"/>
      <c r="ADB290" s="4"/>
      <c r="ADC290" s="4"/>
      <c r="ADD290" s="4"/>
      <c r="ADE290" s="4"/>
      <c r="ADF290" s="4"/>
      <c r="ADG290" s="4"/>
      <c r="ADH290" s="4"/>
      <c r="ADI290" s="4"/>
      <c r="ADJ290" s="4"/>
      <c r="ADK290" s="4"/>
      <c r="ADL290" s="4"/>
      <c r="ADM290" s="4"/>
      <c r="ADN290" s="4"/>
      <c r="ADO290" s="4"/>
      <c r="ADP290" s="4"/>
      <c r="ADQ290" s="4"/>
      <c r="ADR290" s="4"/>
      <c r="ADS290" s="4"/>
      <c r="ADT290" s="4"/>
      <c r="ADU290" s="4"/>
      <c r="ADV290" s="4"/>
      <c r="ADW290" s="4"/>
      <c r="ADX290" s="4"/>
      <c r="ADY290" s="4"/>
      <c r="ADZ290" s="4"/>
      <c r="AEA290" s="4"/>
      <c r="AEB290" s="4"/>
      <c r="AEC290" s="4"/>
      <c r="AED290" s="4"/>
      <c r="AEE290" s="4"/>
      <c r="AEF290" s="4"/>
      <c r="AEG290" s="4"/>
      <c r="AEH290" s="4"/>
      <c r="AEI290" s="4"/>
      <c r="AEJ290" s="4"/>
      <c r="AEK290" s="4"/>
      <c r="AEL290" s="4"/>
      <c r="AEM290" s="4"/>
      <c r="AEN290" s="4"/>
      <c r="AEO290" s="4"/>
      <c r="AEP290" s="4"/>
      <c r="AEQ290" s="4"/>
      <c r="AER290" s="4"/>
      <c r="AES290" s="4"/>
      <c r="AET290" s="4"/>
      <c r="AEU290" s="4"/>
      <c r="AEV290" s="4"/>
    </row>
    <row r="291" spans="1:828" s="51" customFormat="1" ht="48" customHeight="1" x14ac:dyDescent="0.2">
      <c r="A291" s="89"/>
      <c r="B291" s="82"/>
      <c r="C291" s="47"/>
      <c r="D291" s="47"/>
      <c r="E291" s="61" t="s">
        <v>320</v>
      </c>
      <c r="F291" s="61"/>
      <c r="G291" s="61">
        <v>1</v>
      </c>
      <c r="H291" s="62"/>
      <c r="I291" s="47"/>
      <c r="J291" s="52"/>
      <c r="K291" s="53"/>
      <c r="L291" s="54"/>
      <c r="M291" s="52"/>
      <c r="N291" s="4"/>
      <c r="O291" s="4"/>
      <c r="P291" s="4"/>
      <c r="Q291" s="4"/>
      <c r="R291" s="4"/>
      <c r="S291" s="4"/>
      <c r="T291" s="4"/>
      <c r="U291" s="4"/>
      <c r="V291" s="4"/>
      <c r="W291" s="4"/>
      <c r="X291" s="4"/>
      <c r="Y291" s="4"/>
      <c r="Z291" s="4"/>
      <c r="AA291" s="4"/>
      <c r="AB291" s="4"/>
      <c r="AC291" s="4"/>
      <c r="AD291" s="4"/>
      <c r="AE291" s="4"/>
      <c r="AF291" s="4"/>
      <c r="AG291" s="4"/>
      <c r="AH291" s="4"/>
      <c r="AI291" s="4"/>
      <c r="AJ291" s="4"/>
      <c r="AK291" s="4"/>
      <c r="AL291" s="4"/>
      <c r="AM291" s="4"/>
      <c r="AN291" s="4"/>
      <c r="AO291" s="4"/>
      <c r="AP291" s="4"/>
      <c r="AQ291" s="4"/>
      <c r="AR291" s="4"/>
      <c r="AS291" s="4"/>
      <c r="AT291" s="4"/>
      <c r="AU291" s="4"/>
      <c r="AV291" s="4"/>
      <c r="AW291" s="4"/>
      <c r="AX291" s="4"/>
      <c r="AY291" s="4"/>
      <c r="AZ291" s="4"/>
      <c r="BA291" s="4"/>
      <c r="BB291" s="4"/>
      <c r="BC291" s="4"/>
      <c r="BD291" s="4"/>
      <c r="BE291" s="4"/>
      <c r="BF291" s="4"/>
      <c r="BG291" s="4"/>
      <c r="BH291" s="4"/>
      <c r="BI291" s="4"/>
      <c r="BJ291" s="4"/>
      <c r="BK291" s="4"/>
      <c r="BL291" s="4"/>
      <c r="BM291" s="4"/>
      <c r="BN291" s="4"/>
      <c r="BO291" s="4"/>
      <c r="BP291" s="4"/>
      <c r="BQ291" s="4"/>
      <c r="BR291" s="4"/>
      <c r="BS291" s="4"/>
      <c r="BT291" s="4"/>
      <c r="BU291" s="4"/>
      <c r="BV291" s="4"/>
      <c r="BW291" s="4"/>
      <c r="BX291" s="4"/>
      <c r="BY291" s="4"/>
      <c r="BZ291" s="4"/>
      <c r="CA291" s="4"/>
      <c r="CB291" s="4"/>
      <c r="CC291" s="4"/>
      <c r="CD291" s="4"/>
      <c r="CE291" s="4"/>
      <c r="CF291" s="4"/>
      <c r="CG291" s="4"/>
      <c r="CH291" s="4"/>
      <c r="CI291" s="4"/>
      <c r="CJ291" s="4"/>
      <c r="CK291" s="4"/>
      <c r="CL291" s="4"/>
      <c r="CM291" s="4"/>
      <c r="CN291" s="4"/>
      <c r="CO291" s="4"/>
      <c r="CP291" s="4"/>
      <c r="CQ291" s="4"/>
      <c r="CR291" s="4"/>
      <c r="CS291" s="4"/>
      <c r="CT291" s="4"/>
      <c r="CU291" s="4"/>
      <c r="CV291" s="4"/>
      <c r="CW291" s="4"/>
      <c r="CX291" s="4"/>
      <c r="CY291" s="4"/>
      <c r="CZ291" s="4"/>
      <c r="DA291" s="4"/>
      <c r="DB291" s="4"/>
      <c r="DC291" s="4"/>
      <c r="DD291" s="4"/>
      <c r="DE291" s="4"/>
      <c r="DF291" s="4"/>
      <c r="DG291" s="4"/>
      <c r="DH291" s="4"/>
      <c r="DI291" s="4"/>
      <c r="DJ291" s="4"/>
      <c r="DK291" s="4"/>
      <c r="DL291" s="4"/>
      <c r="DM291" s="4"/>
      <c r="DN291" s="4"/>
      <c r="DO291" s="4"/>
      <c r="DP291" s="4"/>
      <c r="DQ291" s="4"/>
      <c r="DR291" s="4"/>
      <c r="DS291" s="4"/>
      <c r="DT291" s="4"/>
      <c r="DU291" s="4"/>
      <c r="DV291" s="4"/>
      <c r="DW291" s="4"/>
      <c r="DX291" s="4"/>
      <c r="DY291" s="4"/>
      <c r="DZ291" s="4"/>
      <c r="EA291" s="4"/>
      <c r="EB291" s="4"/>
      <c r="EC291" s="4"/>
      <c r="ED291" s="4"/>
      <c r="EE291" s="4"/>
      <c r="EF291" s="4"/>
      <c r="EG291" s="4"/>
      <c r="EH291" s="4"/>
      <c r="EI291" s="4"/>
      <c r="EJ291" s="4"/>
      <c r="EK291" s="4"/>
      <c r="EL291" s="4"/>
      <c r="EM291" s="4"/>
      <c r="EN291" s="4"/>
      <c r="EO291" s="4"/>
      <c r="EP291" s="4"/>
      <c r="EQ291" s="4"/>
      <c r="ER291" s="4"/>
      <c r="ES291" s="4"/>
      <c r="ET291" s="4"/>
      <c r="EU291" s="4"/>
      <c r="EV291" s="4"/>
      <c r="EW291" s="4"/>
      <c r="EX291" s="4"/>
      <c r="EY291" s="4"/>
      <c r="EZ291" s="4"/>
      <c r="FA291" s="4"/>
      <c r="FB291" s="4"/>
      <c r="FC291" s="4"/>
      <c r="FD291" s="4"/>
      <c r="FE291" s="4"/>
      <c r="FF291" s="4"/>
      <c r="FG291" s="4"/>
      <c r="FH291" s="4"/>
      <c r="FI291" s="4"/>
      <c r="FJ291" s="4"/>
      <c r="FK291" s="4"/>
      <c r="FL291" s="4"/>
      <c r="FM291" s="4"/>
      <c r="FN291" s="4"/>
      <c r="FO291" s="4"/>
      <c r="FP291" s="4"/>
      <c r="FQ291" s="4"/>
      <c r="FR291" s="4"/>
      <c r="FS291" s="4"/>
      <c r="FT291" s="4"/>
      <c r="FU291" s="4"/>
      <c r="FV291" s="4"/>
      <c r="FW291" s="4"/>
      <c r="FX291" s="4"/>
      <c r="FY291" s="4"/>
      <c r="FZ291" s="4"/>
      <c r="GA291" s="4"/>
      <c r="GB291" s="4"/>
      <c r="GC291" s="4"/>
      <c r="GD291" s="4"/>
      <c r="GE291" s="4"/>
      <c r="GF291" s="4"/>
      <c r="GG291" s="4"/>
      <c r="GH291" s="4"/>
      <c r="GI291" s="4"/>
      <c r="GJ291" s="4"/>
      <c r="GK291" s="4"/>
      <c r="GL291" s="4"/>
      <c r="GM291" s="4"/>
      <c r="GN291" s="4"/>
      <c r="GO291" s="4"/>
      <c r="GP291" s="4"/>
      <c r="GQ291" s="4"/>
      <c r="GR291" s="4"/>
      <c r="GS291" s="4"/>
      <c r="GT291" s="4"/>
      <c r="GU291" s="4"/>
      <c r="GV291" s="4"/>
      <c r="GW291" s="4"/>
      <c r="GX291" s="4"/>
      <c r="GY291" s="4"/>
      <c r="GZ291" s="4"/>
      <c r="HA291" s="4"/>
      <c r="HB291" s="4"/>
      <c r="HC291" s="4"/>
      <c r="HD291" s="4"/>
      <c r="HE291" s="4"/>
      <c r="HF291" s="4"/>
      <c r="HG291" s="4"/>
      <c r="HH291" s="4"/>
      <c r="HI291" s="4"/>
      <c r="HJ291" s="4"/>
      <c r="HK291" s="4"/>
      <c r="HL291" s="4"/>
      <c r="HM291" s="4"/>
      <c r="HN291" s="4"/>
      <c r="HO291" s="4"/>
      <c r="HP291" s="4"/>
      <c r="HQ291" s="4"/>
      <c r="HR291" s="4"/>
      <c r="HS291" s="4"/>
      <c r="HT291" s="4"/>
      <c r="HU291" s="4"/>
      <c r="HV291" s="4"/>
      <c r="HW291" s="4"/>
      <c r="HX291" s="4"/>
      <c r="HY291" s="4"/>
      <c r="HZ291" s="4"/>
      <c r="IA291" s="4"/>
      <c r="IB291" s="4"/>
      <c r="IC291" s="4"/>
      <c r="ID291" s="4"/>
      <c r="IE291" s="4"/>
      <c r="IF291" s="4"/>
      <c r="IG291" s="4"/>
      <c r="IH291" s="4"/>
      <c r="II291" s="4"/>
      <c r="IJ291" s="4"/>
      <c r="IK291" s="4"/>
      <c r="IL291" s="4"/>
      <c r="IM291" s="4"/>
      <c r="IN291" s="4"/>
      <c r="IO291" s="4"/>
      <c r="IP291" s="4"/>
      <c r="IQ291" s="4"/>
      <c r="IR291" s="4"/>
      <c r="IS291" s="4"/>
      <c r="IT291" s="4"/>
      <c r="IU291" s="4"/>
      <c r="IV291" s="4"/>
      <c r="IW291" s="4"/>
      <c r="IX291" s="4"/>
      <c r="IY291" s="4"/>
      <c r="IZ291" s="4"/>
      <c r="JA291" s="4"/>
      <c r="JB291" s="4"/>
      <c r="JC291" s="4"/>
      <c r="JD291" s="4"/>
      <c r="JE291" s="4"/>
      <c r="JF291" s="4"/>
      <c r="JG291" s="4"/>
      <c r="JH291" s="4"/>
      <c r="JI291" s="4"/>
      <c r="JJ291" s="4"/>
      <c r="JK291" s="4"/>
      <c r="JL291" s="4"/>
      <c r="JM291" s="4"/>
      <c r="JN291" s="4"/>
      <c r="JO291" s="4"/>
      <c r="JP291" s="4"/>
      <c r="JQ291" s="4"/>
      <c r="JR291" s="4"/>
      <c r="JS291" s="4"/>
      <c r="JT291" s="4"/>
      <c r="JU291" s="4"/>
      <c r="JV291" s="4"/>
      <c r="JW291" s="4"/>
      <c r="JX291" s="4"/>
      <c r="JY291" s="4"/>
      <c r="JZ291" s="4"/>
      <c r="KA291" s="4"/>
      <c r="KB291" s="4"/>
      <c r="KC291" s="4"/>
      <c r="KD291" s="4"/>
      <c r="KE291" s="4"/>
      <c r="KF291" s="4"/>
      <c r="KG291" s="4"/>
      <c r="KH291" s="4"/>
      <c r="KI291" s="4"/>
      <c r="KJ291" s="4"/>
      <c r="KK291" s="4"/>
      <c r="KL291" s="4"/>
      <c r="KM291" s="4"/>
      <c r="KN291" s="4"/>
      <c r="KO291" s="4"/>
      <c r="KP291" s="4"/>
      <c r="KQ291" s="4"/>
      <c r="KR291" s="4"/>
      <c r="KS291" s="4"/>
      <c r="KT291" s="4"/>
      <c r="KU291" s="4"/>
      <c r="KV291" s="4"/>
      <c r="KW291" s="4"/>
      <c r="KX291" s="4"/>
      <c r="KY291" s="4"/>
      <c r="KZ291" s="4"/>
      <c r="LA291" s="4"/>
      <c r="LB291" s="4"/>
      <c r="LC291" s="4"/>
      <c r="LD291" s="4"/>
      <c r="LE291" s="4"/>
      <c r="LF291" s="4"/>
      <c r="LG291" s="4"/>
      <c r="LH291" s="4"/>
      <c r="LI291" s="4"/>
      <c r="LJ291" s="4"/>
      <c r="LK291" s="4"/>
      <c r="LL291" s="4"/>
      <c r="LM291" s="4"/>
      <c r="LN291" s="4"/>
      <c r="LO291" s="4"/>
      <c r="LP291" s="4"/>
      <c r="LQ291" s="4"/>
      <c r="LR291" s="4"/>
      <c r="LS291" s="4"/>
      <c r="LT291" s="4"/>
      <c r="LU291" s="4"/>
      <c r="LV291" s="4"/>
      <c r="LW291" s="4"/>
      <c r="LX291" s="4"/>
      <c r="LY291" s="4"/>
      <c r="LZ291" s="4"/>
      <c r="MA291" s="4"/>
      <c r="MB291" s="4"/>
      <c r="MC291" s="4"/>
      <c r="MD291" s="4"/>
      <c r="ME291" s="4"/>
      <c r="MF291" s="4"/>
      <c r="MG291" s="4"/>
      <c r="MH291" s="4"/>
      <c r="MI291" s="4"/>
      <c r="MJ291" s="4"/>
      <c r="MK291" s="4"/>
      <c r="ML291" s="4"/>
      <c r="MM291" s="4"/>
      <c r="MN291" s="4"/>
      <c r="MO291" s="4"/>
      <c r="MP291" s="4"/>
      <c r="MQ291" s="4"/>
      <c r="MR291" s="4"/>
      <c r="MS291" s="4"/>
      <c r="MT291" s="4"/>
      <c r="MU291" s="4"/>
      <c r="MV291" s="4"/>
      <c r="MW291" s="4"/>
      <c r="MX291" s="4"/>
      <c r="MY291" s="4"/>
      <c r="MZ291" s="4"/>
      <c r="NA291" s="4"/>
      <c r="NB291" s="4"/>
      <c r="NC291" s="4"/>
      <c r="ND291" s="4"/>
      <c r="NE291" s="4"/>
      <c r="NF291" s="4"/>
      <c r="NG291" s="4"/>
      <c r="NH291" s="4"/>
      <c r="NI291" s="4"/>
      <c r="NJ291" s="4"/>
      <c r="NK291" s="4"/>
      <c r="NL291" s="4"/>
      <c r="NM291" s="4"/>
      <c r="NN291" s="4"/>
      <c r="NO291" s="4"/>
      <c r="NP291" s="4"/>
      <c r="NQ291" s="4"/>
      <c r="NR291" s="4"/>
      <c r="NS291" s="4"/>
      <c r="NT291" s="4"/>
      <c r="NU291" s="4"/>
      <c r="NV291" s="4"/>
      <c r="NW291" s="4"/>
      <c r="NX291" s="4"/>
      <c r="NY291" s="4"/>
      <c r="NZ291" s="4"/>
      <c r="OA291" s="4"/>
      <c r="OB291" s="4"/>
      <c r="OC291" s="4"/>
      <c r="OD291" s="4"/>
      <c r="OE291" s="4"/>
      <c r="OF291" s="4"/>
      <c r="OG291" s="4"/>
      <c r="OH291" s="4"/>
      <c r="OI291" s="4"/>
      <c r="OJ291" s="4"/>
      <c r="OK291" s="4"/>
      <c r="OL291" s="4"/>
      <c r="OM291" s="4"/>
      <c r="ON291" s="4"/>
      <c r="OO291" s="4"/>
      <c r="OP291" s="4"/>
      <c r="OQ291" s="4"/>
      <c r="OR291" s="4"/>
      <c r="OS291" s="4"/>
      <c r="OT291" s="4"/>
      <c r="OU291" s="4"/>
      <c r="OV291" s="4"/>
      <c r="OW291" s="4"/>
      <c r="OX291" s="4"/>
      <c r="OY291" s="4"/>
      <c r="OZ291" s="4"/>
      <c r="PA291" s="4"/>
      <c r="PB291" s="4"/>
      <c r="PC291" s="4"/>
      <c r="PD291" s="4"/>
      <c r="PE291" s="4"/>
      <c r="PF291" s="4"/>
      <c r="PG291" s="4"/>
      <c r="PH291" s="4"/>
      <c r="PI291" s="4"/>
      <c r="PJ291" s="4"/>
      <c r="PK291" s="4"/>
      <c r="PL291" s="4"/>
      <c r="PM291" s="4"/>
      <c r="PN291" s="4"/>
      <c r="PO291" s="4"/>
      <c r="PP291" s="4"/>
      <c r="PQ291" s="4"/>
      <c r="PR291" s="4"/>
      <c r="PS291" s="4"/>
      <c r="PT291" s="4"/>
      <c r="PU291" s="4"/>
      <c r="PV291" s="4"/>
      <c r="PW291" s="4"/>
      <c r="PX291" s="4"/>
      <c r="PY291" s="4"/>
      <c r="PZ291" s="4"/>
      <c r="QA291" s="4"/>
      <c r="QB291" s="4"/>
      <c r="QC291" s="4"/>
      <c r="QD291" s="4"/>
      <c r="QE291" s="4"/>
      <c r="QF291" s="4"/>
      <c r="QG291" s="4"/>
      <c r="QH291" s="4"/>
      <c r="QI291" s="4"/>
      <c r="QJ291" s="4"/>
      <c r="QK291" s="4"/>
      <c r="QL291" s="4"/>
      <c r="QM291" s="4"/>
      <c r="QN291" s="4"/>
      <c r="QO291" s="4"/>
      <c r="QP291" s="4"/>
      <c r="QQ291" s="4"/>
      <c r="QR291" s="4"/>
      <c r="QS291" s="4"/>
      <c r="QT291" s="4"/>
      <c r="QU291" s="4"/>
      <c r="QV291" s="4"/>
      <c r="QW291" s="4"/>
      <c r="QX291" s="4"/>
      <c r="QY291" s="4"/>
      <c r="QZ291" s="4"/>
      <c r="RA291" s="4"/>
      <c r="RB291" s="4"/>
      <c r="RC291" s="4"/>
      <c r="RD291" s="4"/>
      <c r="RE291" s="4"/>
      <c r="RF291" s="4"/>
      <c r="RG291" s="4"/>
      <c r="RH291" s="4"/>
      <c r="RI291" s="4"/>
      <c r="RJ291" s="4"/>
      <c r="RK291" s="4"/>
      <c r="RL291" s="4"/>
      <c r="RM291" s="4"/>
      <c r="RN291" s="4"/>
      <c r="RO291" s="4"/>
      <c r="RP291" s="4"/>
      <c r="RQ291" s="4"/>
      <c r="RR291" s="4"/>
      <c r="RS291" s="4"/>
      <c r="RT291" s="4"/>
      <c r="RU291" s="4"/>
      <c r="RV291" s="4"/>
      <c r="RW291" s="4"/>
      <c r="RX291" s="4"/>
      <c r="RY291" s="4"/>
      <c r="RZ291" s="4"/>
      <c r="SA291" s="4"/>
      <c r="SB291" s="4"/>
      <c r="SC291" s="4"/>
      <c r="SD291" s="4"/>
      <c r="SE291" s="4"/>
      <c r="SF291" s="4"/>
      <c r="SG291" s="4"/>
      <c r="SH291" s="4"/>
      <c r="SI291" s="4"/>
      <c r="SJ291" s="4"/>
      <c r="SK291" s="4"/>
      <c r="SL291" s="4"/>
      <c r="SM291" s="4"/>
      <c r="SN291" s="4"/>
      <c r="SO291" s="4"/>
      <c r="SP291" s="4"/>
      <c r="SQ291" s="4"/>
      <c r="SR291" s="4"/>
      <c r="SS291" s="4"/>
      <c r="ST291" s="4"/>
      <c r="SU291" s="4"/>
      <c r="SV291" s="4"/>
      <c r="SW291" s="4"/>
      <c r="SX291" s="4"/>
      <c r="SY291" s="4"/>
      <c r="SZ291" s="4"/>
      <c r="TA291" s="4"/>
      <c r="TB291" s="4"/>
      <c r="TC291" s="4"/>
      <c r="TD291" s="4"/>
      <c r="TE291" s="4"/>
      <c r="TF291" s="4"/>
      <c r="TG291" s="4"/>
      <c r="TH291" s="4"/>
      <c r="TI291" s="4"/>
      <c r="TJ291" s="4"/>
      <c r="TK291" s="4"/>
      <c r="TL291" s="4"/>
      <c r="TM291" s="4"/>
      <c r="TN291" s="4"/>
      <c r="TO291" s="4"/>
      <c r="TP291" s="4"/>
      <c r="TQ291" s="4"/>
      <c r="TR291" s="4"/>
      <c r="TS291" s="4"/>
      <c r="TT291" s="4"/>
      <c r="TU291" s="4"/>
      <c r="TV291" s="4"/>
      <c r="TW291" s="4"/>
      <c r="TX291" s="4"/>
      <c r="TY291" s="4"/>
      <c r="TZ291" s="4"/>
      <c r="UA291" s="4"/>
      <c r="UB291" s="4"/>
      <c r="UC291" s="4"/>
      <c r="UD291" s="4"/>
      <c r="UE291" s="4"/>
      <c r="UF291" s="4"/>
      <c r="UG291" s="4"/>
      <c r="UH291" s="4"/>
      <c r="UI291" s="4"/>
      <c r="UJ291" s="4"/>
      <c r="UK291" s="4"/>
      <c r="UL291" s="4"/>
      <c r="UM291" s="4"/>
      <c r="UN291" s="4"/>
      <c r="UO291" s="4"/>
      <c r="UP291" s="4"/>
      <c r="UQ291" s="4"/>
      <c r="UR291" s="4"/>
      <c r="US291" s="4"/>
      <c r="UT291" s="4"/>
      <c r="UU291" s="4"/>
      <c r="UV291" s="4"/>
      <c r="UW291" s="4"/>
      <c r="UX291" s="4"/>
      <c r="UY291" s="4"/>
      <c r="UZ291" s="4"/>
      <c r="VA291" s="4"/>
      <c r="VB291" s="4"/>
      <c r="VC291" s="4"/>
      <c r="VD291" s="4"/>
      <c r="VE291" s="4"/>
      <c r="VF291" s="4"/>
      <c r="VG291" s="4"/>
      <c r="VH291" s="4"/>
      <c r="VI291" s="4"/>
      <c r="VJ291" s="4"/>
      <c r="VK291" s="4"/>
      <c r="VL291" s="4"/>
      <c r="VM291" s="4"/>
      <c r="VN291" s="4"/>
      <c r="VO291" s="4"/>
      <c r="VP291" s="4"/>
      <c r="VQ291" s="4"/>
      <c r="VR291" s="4"/>
      <c r="VS291" s="4"/>
      <c r="VT291" s="4"/>
      <c r="VU291" s="4"/>
      <c r="VV291" s="4"/>
      <c r="VW291" s="4"/>
      <c r="VX291" s="4"/>
      <c r="VY291" s="4"/>
      <c r="VZ291" s="4"/>
      <c r="WA291" s="4"/>
      <c r="WB291" s="4"/>
      <c r="WC291" s="4"/>
      <c r="WD291" s="4"/>
      <c r="WE291" s="4"/>
      <c r="WF291" s="4"/>
      <c r="WG291" s="4"/>
      <c r="WH291" s="4"/>
      <c r="WI291" s="4"/>
      <c r="WJ291" s="4"/>
      <c r="WK291" s="4"/>
      <c r="WL291" s="4"/>
      <c r="WM291" s="4"/>
      <c r="WN291" s="4"/>
      <c r="WO291" s="4"/>
      <c r="WP291" s="4"/>
      <c r="WQ291" s="4"/>
      <c r="WR291" s="4"/>
      <c r="WS291" s="4"/>
      <c r="WT291" s="4"/>
      <c r="WU291" s="4"/>
      <c r="WV291" s="4"/>
      <c r="WW291" s="4"/>
      <c r="WX291" s="4"/>
      <c r="WY291" s="4"/>
      <c r="WZ291" s="4"/>
      <c r="XA291" s="4"/>
      <c r="XB291" s="4"/>
      <c r="XC291" s="4"/>
      <c r="XD291" s="4"/>
      <c r="XE291" s="4"/>
      <c r="XF291" s="4"/>
      <c r="XG291" s="4"/>
      <c r="XH291" s="4"/>
      <c r="XI291" s="4"/>
      <c r="XJ291" s="4"/>
      <c r="XK291" s="4"/>
      <c r="XL291" s="4"/>
      <c r="XM291" s="4"/>
      <c r="XN291" s="4"/>
      <c r="XO291" s="4"/>
      <c r="XP291" s="4"/>
      <c r="XQ291" s="4"/>
      <c r="XR291" s="4"/>
      <c r="XS291" s="4"/>
      <c r="XT291" s="4"/>
      <c r="XU291" s="4"/>
      <c r="XV291" s="4"/>
      <c r="XW291" s="4"/>
      <c r="XX291" s="4"/>
      <c r="XY291" s="4"/>
      <c r="XZ291" s="4"/>
      <c r="YA291" s="4"/>
      <c r="YB291" s="4"/>
      <c r="YC291" s="4"/>
      <c r="YD291" s="4"/>
      <c r="YE291" s="4"/>
      <c r="YF291" s="4"/>
      <c r="YG291" s="4"/>
      <c r="YH291" s="4"/>
      <c r="YI291" s="4"/>
      <c r="YJ291" s="4"/>
      <c r="YK291" s="4"/>
      <c r="YL291" s="4"/>
      <c r="YM291" s="4"/>
      <c r="YN291" s="4"/>
      <c r="YO291" s="4"/>
      <c r="YP291" s="4"/>
      <c r="YQ291" s="4"/>
      <c r="YR291" s="4"/>
      <c r="YS291" s="4"/>
      <c r="YT291" s="4"/>
      <c r="YU291" s="4"/>
      <c r="YV291" s="4"/>
      <c r="YW291" s="4"/>
      <c r="YX291" s="4"/>
      <c r="YY291" s="4"/>
      <c r="YZ291" s="4"/>
      <c r="ZA291" s="4"/>
      <c r="ZB291" s="4"/>
      <c r="ZC291" s="4"/>
      <c r="ZD291" s="4"/>
      <c r="ZE291" s="4"/>
      <c r="ZF291" s="4"/>
      <c r="ZG291" s="4"/>
      <c r="ZH291" s="4"/>
      <c r="ZI291" s="4"/>
      <c r="ZJ291" s="4"/>
      <c r="ZK291" s="4"/>
      <c r="ZL291" s="4"/>
      <c r="ZM291" s="4"/>
      <c r="ZN291" s="4"/>
      <c r="ZO291" s="4"/>
      <c r="ZP291" s="4"/>
      <c r="ZQ291" s="4"/>
      <c r="ZR291" s="4"/>
      <c r="ZS291" s="4"/>
      <c r="ZT291" s="4"/>
      <c r="ZU291" s="4"/>
      <c r="ZV291" s="4"/>
      <c r="ZW291" s="4"/>
      <c r="ZX291" s="4"/>
      <c r="ZY291" s="4"/>
      <c r="ZZ291" s="4"/>
      <c r="AAA291" s="4"/>
      <c r="AAB291" s="4"/>
      <c r="AAC291" s="4"/>
      <c r="AAD291" s="4"/>
      <c r="AAE291" s="4"/>
      <c r="AAF291" s="4"/>
      <c r="AAG291" s="4"/>
      <c r="AAH291" s="4"/>
      <c r="AAI291" s="4"/>
      <c r="AAJ291" s="4"/>
      <c r="AAK291" s="4"/>
      <c r="AAL291" s="4"/>
      <c r="AAM291" s="4"/>
      <c r="AAN291" s="4"/>
      <c r="AAO291" s="4"/>
      <c r="AAP291" s="4"/>
      <c r="AAQ291" s="4"/>
      <c r="AAR291" s="4"/>
      <c r="AAS291" s="4"/>
      <c r="AAT291" s="4"/>
      <c r="AAU291" s="4"/>
      <c r="AAV291" s="4"/>
      <c r="AAW291" s="4"/>
      <c r="AAX291" s="4"/>
      <c r="AAY291" s="4"/>
      <c r="AAZ291" s="4"/>
      <c r="ABA291" s="4"/>
      <c r="ABB291" s="4"/>
      <c r="ABC291" s="4"/>
      <c r="ABD291" s="4"/>
      <c r="ABE291" s="4"/>
      <c r="ABF291" s="4"/>
      <c r="ABG291" s="4"/>
      <c r="ABH291" s="4"/>
      <c r="ABI291" s="4"/>
      <c r="ABJ291" s="4"/>
      <c r="ABK291" s="4"/>
      <c r="ABL291" s="4"/>
      <c r="ABM291" s="4"/>
      <c r="ABN291" s="4"/>
      <c r="ABO291" s="4"/>
      <c r="ABP291" s="4"/>
      <c r="ABQ291" s="4"/>
      <c r="ABR291" s="4"/>
      <c r="ABS291" s="4"/>
      <c r="ABT291" s="4"/>
      <c r="ABU291" s="4"/>
      <c r="ABV291" s="4"/>
      <c r="ABW291" s="4"/>
      <c r="ABX291" s="4"/>
      <c r="ABY291" s="4"/>
      <c r="ABZ291" s="4"/>
      <c r="ACA291" s="4"/>
      <c r="ACB291" s="4"/>
      <c r="ACC291" s="4"/>
      <c r="ACD291" s="4"/>
      <c r="ACE291" s="4"/>
      <c r="ACF291" s="4"/>
      <c r="ACG291" s="4"/>
      <c r="ACH291" s="4"/>
      <c r="ACI291" s="4"/>
      <c r="ACJ291" s="4"/>
      <c r="ACK291" s="4"/>
      <c r="ACL291" s="4"/>
      <c r="ACM291" s="4"/>
      <c r="ACN291" s="4"/>
      <c r="ACO291" s="4"/>
      <c r="ACP291" s="4"/>
      <c r="ACQ291" s="4"/>
      <c r="ACR291" s="4"/>
      <c r="ACS291" s="4"/>
      <c r="ACT291" s="4"/>
      <c r="ACU291" s="4"/>
      <c r="ACV291" s="4"/>
      <c r="ACW291" s="4"/>
      <c r="ACX291" s="4"/>
      <c r="ACY291" s="4"/>
      <c r="ACZ291" s="4"/>
      <c r="ADA291" s="4"/>
      <c r="ADB291" s="4"/>
      <c r="ADC291" s="4"/>
      <c r="ADD291" s="4"/>
      <c r="ADE291" s="4"/>
      <c r="ADF291" s="4"/>
      <c r="ADG291" s="4"/>
      <c r="ADH291" s="4"/>
      <c r="ADI291" s="4"/>
      <c r="ADJ291" s="4"/>
      <c r="ADK291" s="4"/>
      <c r="ADL291" s="4"/>
      <c r="ADM291" s="4"/>
      <c r="ADN291" s="4"/>
      <c r="ADO291" s="4"/>
      <c r="ADP291" s="4"/>
      <c r="ADQ291" s="4"/>
      <c r="ADR291" s="4"/>
      <c r="ADS291" s="4"/>
      <c r="ADT291" s="4"/>
      <c r="ADU291" s="4"/>
      <c r="ADV291" s="4"/>
      <c r="ADW291" s="4"/>
      <c r="ADX291" s="4"/>
      <c r="ADY291" s="4"/>
      <c r="ADZ291" s="4"/>
      <c r="AEA291" s="4"/>
      <c r="AEB291" s="4"/>
      <c r="AEC291" s="4"/>
      <c r="AED291" s="4"/>
      <c r="AEE291" s="4"/>
      <c r="AEF291" s="4"/>
      <c r="AEG291" s="4"/>
      <c r="AEH291" s="4"/>
      <c r="AEI291" s="4"/>
      <c r="AEJ291" s="4"/>
      <c r="AEK291" s="4"/>
      <c r="AEL291" s="4"/>
      <c r="AEM291" s="4"/>
      <c r="AEN291" s="4"/>
      <c r="AEO291" s="4"/>
      <c r="AEP291" s="4"/>
      <c r="AEQ291" s="4"/>
      <c r="AER291" s="4"/>
      <c r="AES291" s="4"/>
      <c r="AET291" s="4"/>
      <c r="AEU291" s="4"/>
      <c r="AEV291" s="4"/>
    </row>
    <row r="292" spans="1:828" s="51" customFormat="1" ht="44.25" customHeight="1" x14ac:dyDescent="0.2">
      <c r="A292" s="89"/>
      <c r="B292" s="82"/>
      <c r="C292" s="47"/>
      <c r="D292" s="47"/>
      <c r="E292" s="61" t="s">
        <v>327</v>
      </c>
      <c r="F292" s="61"/>
      <c r="G292" s="61">
        <v>1</v>
      </c>
      <c r="H292" s="62"/>
      <c r="I292" s="47"/>
      <c r="J292" s="52"/>
      <c r="K292" s="53"/>
      <c r="L292" s="54"/>
      <c r="M292" s="52"/>
      <c r="N292" s="4"/>
      <c r="O292" s="4"/>
      <c r="P292" s="4"/>
      <c r="Q292" s="4"/>
      <c r="R292" s="4"/>
      <c r="S292" s="4"/>
      <c r="T292" s="4"/>
      <c r="U292" s="4"/>
      <c r="V292" s="4"/>
      <c r="W292" s="4"/>
      <c r="X292" s="4"/>
      <c r="Y292" s="4"/>
      <c r="Z292" s="4"/>
      <c r="AA292" s="4"/>
      <c r="AB292" s="4"/>
      <c r="AC292" s="4"/>
      <c r="AD292" s="4"/>
      <c r="AE292" s="4"/>
      <c r="AF292" s="4"/>
      <c r="AG292" s="4"/>
      <c r="AH292" s="4"/>
      <c r="AI292" s="4"/>
      <c r="AJ292" s="4"/>
      <c r="AK292" s="4"/>
      <c r="AL292" s="4"/>
      <c r="AM292" s="4"/>
      <c r="AN292" s="4"/>
      <c r="AO292" s="4"/>
      <c r="AP292" s="4"/>
      <c r="AQ292" s="4"/>
      <c r="AR292" s="4"/>
      <c r="AS292" s="4"/>
      <c r="AT292" s="4"/>
      <c r="AU292" s="4"/>
      <c r="AV292" s="4"/>
      <c r="AW292" s="4"/>
      <c r="AX292" s="4"/>
      <c r="AY292" s="4"/>
      <c r="AZ292" s="4"/>
      <c r="BA292" s="4"/>
      <c r="BB292" s="4"/>
      <c r="BC292" s="4"/>
      <c r="BD292" s="4"/>
      <c r="BE292" s="4"/>
      <c r="BF292" s="4"/>
      <c r="BG292" s="4"/>
      <c r="BH292" s="4"/>
      <c r="BI292" s="4"/>
      <c r="BJ292" s="4"/>
      <c r="BK292" s="4"/>
      <c r="BL292" s="4"/>
      <c r="BM292" s="4"/>
      <c r="BN292" s="4"/>
      <c r="BO292" s="4"/>
      <c r="BP292" s="4"/>
      <c r="BQ292" s="4"/>
      <c r="BR292" s="4"/>
      <c r="BS292" s="4"/>
      <c r="BT292" s="4"/>
      <c r="BU292" s="4"/>
      <c r="BV292" s="4"/>
      <c r="BW292" s="4"/>
      <c r="BX292" s="4"/>
      <c r="BY292" s="4"/>
      <c r="BZ292" s="4"/>
      <c r="CA292" s="4"/>
      <c r="CB292" s="4"/>
      <c r="CC292" s="4"/>
      <c r="CD292" s="4"/>
      <c r="CE292" s="4"/>
      <c r="CF292" s="4"/>
      <c r="CG292" s="4"/>
      <c r="CH292" s="4"/>
      <c r="CI292" s="4"/>
      <c r="CJ292" s="4"/>
      <c r="CK292" s="4"/>
      <c r="CL292" s="4"/>
      <c r="CM292" s="4"/>
      <c r="CN292" s="4"/>
      <c r="CO292" s="4"/>
      <c r="CP292" s="4"/>
      <c r="CQ292" s="4"/>
      <c r="CR292" s="4"/>
      <c r="CS292" s="4"/>
      <c r="CT292" s="4"/>
      <c r="CU292" s="4"/>
      <c r="CV292" s="4"/>
      <c r="CW292" s="4"/>
      <c r="CX292" s="4"/>
      <c r="CY292" s="4"/>
      <c r="CZ292" s="4"/>
      <c r="DA292" s="4"/>
      <c r="DB292" s="4"/>
      <c r="DC292" s="4"/>
      <c r="DD292" s="4"/>
      <c r="DE292" s="4"/>
      <c r="DF292" s="4"/>
      <c r="DG292" s="4"/>
      <c r="DH292" s="4"/>
      <c r="DI292" s="4"/>
      <c r="DJ292" s="4"/>
      <c r="DK292" s="4"/>
      <c r="DL292" s="4"/>
      <c r="DM292" s="4"/>
      <c r="DN292" s="4"/>
      <c r="DO292" s="4"/>
      <c r="DP292" s="4"/>
      <c r="DQ292" s="4"/>
      <c r="DR292" s="4"/>
      <c r="DS292" s="4"/>
      <c r="DT292" s="4"/>
      <c r="DU292" s="4"/>
      <c r="DV292" s="4"/>
      <c r="DW292" s="4"/>
      <c r="DX292" s="4"/>
      <c r="DY292" s="4"/>
      <c r="DZ292" s="4"/>
      <c r="EA292" s="4"/>
      <c r="EB292" s="4"/>
      <c r="EC292" s="4"/>
      <c r="ED292" s="4"/>
      <c r="EE292" s="4"/>
      <c r="EF292" s="4"/>
      <c r="EG292" s="4"/>
      <c r="EH292" s="4"/>
      <c r="EI292" s="4"/>
      <c r="EJ292" s="4"/>
      <c r="EK292" s="4"/>
      <c r="EL292" s="4"/>
      <c r="EM292" s="4"/>
      <c r="EN292" s="4"/>
      <c r="EO292" s="4"/>
      <c r="EP292" s="4"/>
      <c r="EQ292" s="4"/>
      <c r="ER292" s="4"/>
      <c r="ES292" s="4"/>
      <c r="ET292" s="4"/>
      <c r="EU292" s="4"/>
      <c r="EV292" s="4"/>
      <c r="EW292" s="4"/>
      <c r="EX292" s="4"/>
      <c r="EY292" s="4"/>
      <c r="EZ292" s="4"/>
      <c r="FA292" s="4"/>
      <c r="FB292" s="4"/>
      <c r="FC292" s="4"/>
      <c r="FD292" s="4"/>
      <c r="FE292" s="4"/>
      <c r="FF292" s="4"/>
      <c r="FG292" s="4"/>
      <c r="FH292" s="4"/>
      <c r="FI292" s="4"/>
      <c r="FJ292" s="4"/>
      <c r="FK292" s="4"/>
      <c r="FL292" s="4"/>
      <c r="FM292" s="4"/>
      <c r="FN292" s="4"/>
      <c r="FO292" s="4"/>
      <c r="FP292" s="4"/>
      <c r="FQ292" s="4"/>
      <c r="FR292" s="4"/>
      <c r="FS292" s="4"/>
      <c r="FT292" s="4"/>
      <c r="FU292" s="4"/>
      <c r="FV292" s="4"/>
      <c r="FW292" s="4"/>
      <c r="FX292" s="4"/>
      <c r="FY292" s="4"/>
      <c r="FZ292" s="4"/>
      <c r="GA292" s="4"/>
      <c r="GB292" s="4"/>
      <c r="GC292" s="4"/>
      <c r="GD292" s="4"/>
      <c r="GE292" s="4"/>
      <c r="GF292" s="4"/>
      <c r="GG292" s="4"/>
      <c r="GH292" s="4"/>
      <c r="GI292" s="4"/>
      <c r="GJ292" s="4"/>
      <c r="GK292" s="4"/>
      <c r="GL292" s="4"/>
      <c r="GM292" s="4"/>
      <c r="GN292" s="4"/>
      <c r="GO292" s="4"/>
      <c r="GP292" s="4"/>
      <c r="GQ292" s="4"/>
      <c r="GR292" s="4"/>
      <c r="GS292" s="4"/>
      <c r="GT292" s="4"/>
      <c r="GU292" s="4"/>
      <c r="GV292" s="4"/>
      <c r="GW292" s="4"/>
      <c r="GX292" s="4"/>
      <c r="GY292" s="4"/>
      <c r="GZ292" s="4"/>
      <c r="HA292" s="4"/>
      <c r="HB292" s="4"/>
      <c r="HC292" s="4"/>
      <c r="HD292" s="4"/>
      <c r="HE292" s="4"/>
      <c r="HF292" s="4"/>
      <c r="HG292" s="4"/>
      <c r="HH292" s="4"/>
      <c r="HI292" s="4"/>
      <c r="HJ292" s="4"/>
      <c r="HK292" s="4"/>
      <c r="HL292" s="4"/>
      <c r="HM292" s="4"/>
      <c r="HN292" s="4"/>
      <c r="HO292" s="4"/>
      <c r="HP292" s="4"/>
      <c r="HQ292" s="4"/>
      <c r="HR292" s="4"/>
      <c r="HS292" s="4"/>
      <c r="HT292" s="4"/>
      <c r="HU292" s="4"/>
      <c r="HV292" s="4"/>
      <c r="HW292" s="4"/>
      <c r="HX292" s="4"/>
      <c r="HY292" s="4"/>
      <c r="HZ292" s="4"/>
      <c r="IA292" s="4"/>
      <c r="IB292" s="4"/>
      <c r="IC292" s="4"/>
      <c r="ID292" s="4"/>
      <c r="IE292" s="4"/>
      <c r="IF292" s="4"/>
      <c r="IG292" s="4"/>
      <c r="IH292" s="4"/>
      <c r="II292" s="4"/>
      <c r="IJ292" s="4"/>
      <c r="IK292" s="4"/>
      <c r="IL292" s="4"/>
      <c r="IM292" s="4"/>
      <c r="IN292" s="4"/>
      <c r="IO292" s="4"/>
      <c r="IP292" s="4"/>
      <c r="IQ292" s="4"/>
      <c r="IR292" s="4"/>
      <c r="IS292" s="4"/>
      <c r="IT292" s="4"/>
      <c r="IU292" s="4"/>
      <c r="IV292" s="4"/>
      <c r="IW292" s="4"/>
      <c r="IX292" s="4"/>
      <c r="IY292" s="4"/>
      <c r="IZ292" s="4"/>
      <c r="JA292" s="4"/>
      <c r="JB292" s="4"/>
      <c r="JC292" s="4"/>
      <c r="JD292" s="4"/>
      <c r="JE292" s="4"/>
      <c r="JF292" s="4"/>
      <c r="JG292" s="4"/>
      <c r="JH292" s="4"/>
      <c r="JI292" s="4"/>
      <c r="JJ292" s="4"/>
      <c r="JK292" s="4"/>
      <c r="JL292" s="4"/>
      <c r="JM292" s="4"/>
      <c r="JN292" s="4"/>
      <c r="JO292" s="4"/>
      <c r="JP292" s="4"/>
      <c r="JQ292" s="4"/>
      <c r="JR292" s="4"/>
      <c r="JS292" s="4"/>
      <c r="JT292" s="4"/>
      <c r="JU292" s="4"/>
      <c r="JV292" s="4"/>
      <c r="JW292" s="4"/>
      <c r="JX292" s="4"/>
      <c r="JY292" s="4"/>
      <c r="JZ292" s="4"/>
      <c r="KA292" s="4"/>
      <c r="KB292" s="4"/>
      <c r="KC292" s="4"/>
      <c r="KD292" s="4"/>
      <c r="KE292" s="4"/>
      <c r="KF292" s="4"/>
      <c r="KG292" s="4"/>
      <c r="KH292" s="4"/>
      <c r="KI292" s="4"/>
      <c r="KJ292" s="4"/>
      <c r="KK292" s="4"/>
      <c r="KL292" s="4"/>
      <c r="KM292" s="4"/>
      <c r="KN292" s="4"/>
      <c r="KO292" s="4"/>
      <c r="KP292" s="4"/>
      <c r="KQ292" s="4"/>
      <c r="KR292" s="4"/>
      <c r="KS292" s="4"/>
      <c r="KT292" s="4"/>
      <c r="KU292" s="4"/>
      <c r="KV292" s="4"/>
      <c r="KW292" s="4"/>
      <c r="KX292" s="4"/>
      <c r="KY292" s="4"/>
      <c r="KZ292" s="4"/>
      <c r="LA292" s="4"/>
      <c r="LB292" s="4"/>
      <c r="LC292" s="4"/>
      <c r="LD292" s="4"/>
      <c r="LE292" s="4"/>
      <c r="LF292" s="4"/>
      <c r="LG292" s="4"/>
      <c r="LH292" s="4"/>
      <c r="LI292" s="4"/>
      <c r="LJ292" s="4"/>
      <c r="LK292" s="4"/>
      <c r="LL292" s="4"/>
      <c r="LM292" s="4"/>
      <c r="LN292" s="4"/>
      <c r="LO292" s="4"/>
      <c r="LP292" s="4"/>
      <c r="LQ292" s="4"/>
      <c r="LR292" s="4"/>
      <c r="LS292" s="4"/>
      <c r="LT292" s="4"/>
      <c r="LU292" s="4"/>
      <c r="LV292" s="4"/>
      <c r="LW292" s="4"/>
      <c r="LX292" s="4"/>
      <c r="LY292" s="4"/>
      <c r="LZ292" s="4"/>
      <c r="MA292" s="4"/>
      <c r="MB292" s="4"/>
      <c r="MC292" s="4"/>
      <c r="MD292" s="4"/>
      <c r="ME292" s="4"/>
      <c r="MF292" s="4"/>
      <c r="MG292" s="4"/>
      <c r="MH292" s="4"/>
      <c r="MI292" s="4"/>
      <c r="MJ292" s="4"/>
      <c r="MK292" s="4"/>
      <c r="ML292" s="4"/>
      <c r="MM292" s="4"/>
      <c r="MN292" s="4"/>
      <c r="MO292" s="4"/>
      <c r="MP292" s="4"/>
      <c r="MQ292" s="4"/>
      <c r="MR292" s="4"/>
      <c r="MS292" s="4"/>
      <c r="MT292" s="4"/>
      <c r="MU292" s="4"/>
      <c r="MV292" s="4"/>
      <c r="MW292" s="4"/>
      <c r="MX292" s="4"/>
      <c r="MY292" s="4"/>
      <c r="MZ292" s="4"/>
      <c r="NA292" s="4"/>
      <c r="NB292" s="4"/>
      <c r="NC292" s="4"/>
      <c r="ND292" s="4"/>
      <c r="NE292" s="4"/>
      <c r="NF292" s="4"/>
      <c r="NG292" s="4"/>
      <c r="NH292" s="4"/>
      <c r="NI292" s="4"/>
      <c r="NJ292" s="4"/>
      <c r="NK292" s="4"/>
      <c r="NL292" s="4"/>
      <c r="NM292" s="4"/>
      <c r="NN292" s="4"/>
      <c r="NO292" s="4"/>
      <c r="NP292" s="4"/>
      <c r="NQ292" s="4"/>
      <c r="NR292" s="4"/>
      <c r="NS292" s="4"/>
      <c r="NT292" s="4"/>
      <c r="NU292" s="4"/>
      <c r="NV292" s="4"/>
      <c r="NW292" s="4"/>
      <c r="NX292" s="4"/>
      <c r="NY292" s="4"/>
      <c r="NZ292" s="4"/>
      <c r="OA292" s="4"/>
      <c r="OB292" s="4"/>
      <c r="OC292" s="4"/>
      <c r="OD292" s="4"/>
      <c r="OE292" s="4"/>
      <c r="OF292" s="4"/>
      <c r="OG292" s="4"/>
      <c r="OH292" s="4"/>
      <c r="OI292" s="4"/>
      <c r="OJ292" s="4"/>
      <c r="OK292" s="4"/>
      <c r="OL292" s="4"/>
      <c r="OM292" s="4"/>
      <c r="ON292" s="4"/>
      <c r="OO292" s="4"/>
      <c r="OP292" s="4"/>
      <c r="OQ292" s="4"/>
      <c r="OR292" s="4"/>
      <c r="OS292" s="4"/>
      <c r="OT292" s="4"/>
      <c r="OU292" s="4"/>
      <c r="OV292" s="4"/>
      <c r="OW292" s="4"/>
      <c r="OX292" s="4"/>
      <c r="OY292" s="4"/>
      <c r="OZ292" s="4"/>
      <c r="PA292" s="4"/>
      <c r="PB292" s="4"/>
      <c r="PC292" s="4"/>
      <c r="PD292" s="4"/>
      <c r="PE292" s="4"/>
      <c r="PF292" s="4"/>
      <c r="PG292" s="4"/>
      <c r="PH292" s="4"/>
      <c r="PI292" s="4"/>
      <c r="PJ292" s="4"/>
      <c r="PK292" s="4"/>
      <c r="PL292" s="4"/>
      <c r="PM292" s="4"/>
      <c r="PN292" s="4"/>
      <c r="PO292" s="4"/>
      <c r="PP292" s="4"/>
      <c r="PQ292" s="4"/>
      <c r="PR292" s="4"/>
      <c r="PS292" s="4"/>
      <c r="PT292" s="4"/>
      <c r="PU292" s="4"/>
      <c r="PV292" s="4"/>
      <c r="PW292" s="4"/>
      <c r="PX292" s="4"/>
      <c r="PY292" s="4"/>
      <c r="PZ292" s="4"/>
      <c r="QA292" s="4"/>
      <c r="QB292" s="4"/>
      <c r="QC292" s="4"/>
      <c r="QD292" s="4"/>
      <c r="QE292" s="4"/>
      <c r="QF292" s="4"/>
      <c r="QG292" s="4"/>
      <c r="QH292" s="4"/>
      <c r="QI292" s="4"/>
      <c r="QJ292" s="4"/>
      <c r="QK292" s="4"/>
      <c r="QL292" s="4"/>
      <c r="QM292" s="4"/>
      <c r="QN292" s="4"/>
      <c r="QO292" s="4"/>
      <c r="QP292" s="4"/>
      <c r="QQ292" s="4"/>
      <c r="QR292" s="4"/>
      <c r="QS292" s="4"/>
      <c r="QT292" s="4"/>
      <c r="QU292" s="4"/>
      <c r="QV292" s="4"/>
      <c r="QW292" s="4"/>
      <c r="QX292" s="4"/>
      <c r="QY292" s="4"/>
      <c r="QZ292" s="4"/>
      <c r="RA292" s="4"/>
      <c r="RB292" s="4"/>
      <c r="RC292" s="4"/>
      <c r="RD292" s="4"/>
      <c r="RE292" s="4"/>
      <c r="RF292" s="4"/>
      <c r="RG292" s="4"/>
      <c r="RH292" s="4"/>
      <c r="RI292" s="4"/>
      <c r="RJ292" s="4"/>
      <c r="RK292" s="4"/>
      <c r="RL292" s="4"/>
      <c r="RM292" s="4"/>
      <c r="RN292" s="4"/>
      <c r="RO292" s="4"/>
      <c r="RP292" s="4"/>
      <c r="RQ292" s="4"/>
      <c r="RR292" s="4"/>
      <c r="RS292" s="4"/>
      <c r="RT292" s="4"/>
      <c r="RU292" s="4"/>
      <c r="RV292" s="4"/>
      <c r="RW292" s="4"/>
      <c r="RX292" s="4"/>
      <c r="RY292" s="4"/>
      <c r="RZ292" s="4"/>
      <c r="SA292" s="4"/>
      <c r="SB292" s="4"/>
      <c r="SC292" s="4"/>
      <c r="SD292" s="4"/>
      <c r="SE292" s="4"/>
      <c r="SF292" s="4"/>
      <c r="SG292" s="4"/>
      <c r="SH292" s="4"/>
      <c r="SI292" s="4"/>
      <c r="SJ292" s="4"/>
      <c r="SK292" s="4"/>
      <c r="SL292" s="4"/>
      <c r="SM292" s="4"/>
      <c r="SN292" s="4"/>
      <c r="SO292" s="4"/>
      <c r="SP292" s="4"/>
      <c r="SQ292" s="4"/>
      <c r="SR292" s="4"/>
      <c r="SS292" s="4"/>
      <c r="ST292" s="4"/>
      <c r="SU292" s="4"/>
      <c r="SV292" s="4"/>
      <c r="SW292" s="4"/>
      <c r="SX292" s="4"/>
      <c r="SY292" s="4"/>
      <c r="SZ292" s="4"/>
      <c r="TA292" s="4"/>
      <c r="TB292" s="4"/>
      <c r="TC292" s="4"/>
      <c r="TD292" s="4"/>
      <c r="TE292" s="4"/>
      <c r="TF292" s="4"/>
      <c r="TG292" s="4"/>
      <c r="TH292" s="4"/>
      <c r="TI292" s="4"/>
      <c r="TJ292" s="4"/>
      <c r="TK292" s="4"/>
      <c r="TL292" s="4"/>
      <c r="TM292" s="4"/>
      <c r="TN292" s="4"/>
      <c r="TO292" s="4"/>
      <c r="TP292" s="4"/>
      <c r="TQ292" s="4"/>
      <c r="TR292" s="4"/>
      <c r="TS292" s="4"/>
      <c r="TT292" s="4"/>
      <c r="TU292" s="4"/>
      <c r="TV292" s="4"/>
      <c r="TW292" s="4"/>
      <c r="TX292" s="4"/>
      <c r="TY292" s="4"/>
      <c r="TZ292" s="4"/>
      <c r="UA292" s="4"/>
      <c r="UB292" s="4"/>
      <c r="UC292" s="4"/>
      <c r="UD292" s="4"/>
      <c r="UE292" s="4"/>
      <c r="UF292" s="4"/>
      <c r="UG292" s="4"/>
      <c r="UH292" s="4"/>
      <c r="UI292" s="4"/>
      <c r="UJ292" s="4"/>
      <c r="UK292" s="4"/>
      <c r="UL292" s="4"/>
      <c r="UM292" s="4"/>
      <c r="UN292" s="4"/>
      <c r="UO292" s="4"/>
      <c r="UP292" s="4"/>
      <c r="UQ292" s="4"/>
      <c r="UR292" s="4"/>
      <c r="US292" s="4"/>
      <c r="UT292" s="4"/>
      <c r="UU292" s="4"/>
      <c r="UV292" s="4"/>
      <c r="UW292" s="4"/>
      <c r="UX292" s="4"/>
      <c r="UY292" s="4"/>
      <c r="UZ292" s="4"/>
      <c r="VA292" s="4"/>
      <c r="VB292" s="4"/>
      <c r="VC292" s="4"/>
      <c r="VD292" s="4"/>
      <c r="VE292" s="4"/>
      <c r="VF292" s="4"/>
      <c r="VG292" s="4"/>
      <c r="VH292" s="4"/>
      <c r="VI292" s="4"/>
      <c r="VJ292" s="4"/>
      <c r="VK292" s="4"/>
      <c r="VL292" s="4"/>
      <c r="VM292" s="4"/>
      <c r="VN292" s="4"/>
      <c r="VO292" s="4"/>
      <c r="VP292" s="4"/>
      <c r="VQ292" s="4"/>
      <c r="VR292" s="4"/>
      <c r="VS292" s="4"/>
      <c r="VT292" s="4"/>
      <c r="VU292" s="4"/>
      <c r="VV292" s="4"/>
      <c r="VW292" s="4"/>
      <c r="VX292" s="4"/>
      <c r="VY292" s="4"/>
      <c r="VZ292" s="4"/>
      <c r="WA292" s="4"/>
      <c r="WB292" s="4"/>
      <c r="WC292" s="4"/>
      <c r="WD292" s="4"/>
      <c r="WE292" s="4"/>
      <c r="WF292" s="4"/>
      <c r="WG292" s="4"/>
      <c r="WH292" s="4"/>
      <c r="WI292" s="4"/>
      <c r="WJ292" s="4"/>
      <c r="WK292" s="4"/>
      <c r="WL292" s="4"/>
      <c r="WM292" s="4"/>
      <c r="WN292" s="4"/>
      <c r="WO292" s="4"/>
      <c r="WP292" s="4"/>
      <c r="WQ292" s="4"/>
      <c r="WR292" s="4"/>
      <c r="WS292" s="4"/>
      <c r="WT292" s="4"/>
      <c r="WU292" s="4"/>
      <c r="WV292" s="4"/>
      <c r="WW292" s="4"/>
      <c r="WX292" s="4"/>
      <c r="WY292" s="4"/>
      <c r="WZ292" s="4"/>
      <c r="XA292" s="4"/>
      <c r="XB292" s="4"/>
      <c r="XC292" s="4"/>
      <c r="XD292" s="4"/>
      <c r="XE292" s="4"/>
      <c r="XF292" s="4"/>
      <c r="XG292" s="4"/>
      <c r="XH292" s="4"/>
      <c r="XI292" s="4"/>
      <c r="XJ292" s="4"/>
      <c r="XK292" s="4"/>
      <c r="XL292" s="4"/>
      <c r="XM292" s="4"/>
      <c r="XN292" s="4"/>
      <c r="XO292" s="4"/>
      <c r="XP292" s="4"/>
      <c r="XQ292" s="4"/>
      <c r="XR292" s="4"/>
      <c r="XS292" s="4"/>
      <c r="XT292" s="4"/>
      <c r="XU292" s="4"/>
      <c r="XV292" s="4"/>
      <c r="XW292" s="4"/>
      <c r="XX292" s="4"/>
      <c r="XY292" s="4"/>
      <c r="XZ292" s="4"/>
      <c r="YA292" s="4"/>
      <c r="YB292" s="4"/>
      <c r="YC292" s="4"/>
      <c r="YD292" s="4"/>
      <c r="YE292" s="4"/>
      <c r="YF292" s="4"/>
      <c r="YG292" s="4"/>
      <c r="YH292" s="4"/>
      <c r="YI292" s="4"/>
      <c r="YJ292" s="4"/>
      <c r="YK292" s="4"/>
      <c r="YL292" s="4"/>
      <c r="YM292" s="4"/>
      <c r="YN292" s="4"/>
      <c r="YO292" s="4"/>
      <c r="YP292" s="4"/>
      <c r="YQ292" s="4"/>
      <c r="YR292" s="4"/>
      <c r="YS292" s="4"/>
      <c r="YT292" s="4"/>
      <c r="YU292" s="4"/>
      <c r="YV292" s="4"/>
      <c r="YW292" s="4"/>
      <c r="YX292" s="4"/>
      <c r="YY292" s="4"/>
      <c r="YZ292" s="4"/>
      <c r="ZA292" s="4"/>
      <c r="ZB292" s="4"/>
      <c r="ZC292" s="4"/>
      <c r="ZD292" s="4"/>
      <c r="ZE292" s="4"/>
      <c r="ZF292" s="4"/>
      <c r="ZG292" s="4"/>
      <c r="ZH292" s="4"/>
      <c r="ZI292" s="4"/>
      <c r="ZJ292" s="4"/>
      <c r="ZK292" s="4"/>
      <c r="ZL292" s="4"/>
      <c r="ZM292" s="4"/>
      <c r="ZN292" s="4"/>
      <c r="ZO292" s="4"/>
      <c r="ZP292" s="4"/>
      <c r="ZQ292" s="4"/>
      <c r="ZR292" s="4"/>
      <c r="ZS292" s="4"/>
      <c r="ZT292" s="4"/>
      <c r="ZU292" s="4"/>
      <c r="ZV292" s="4"/>
      <c r="ZW292" s="4"/>
      <c r="ZX292" s="4"/>
      <c r="ZY292" s="4"/>
      <c r="ZZ292" s="4"/>
      <c r="AAA292" s="4"/>
      <c r="AAB292" s="4"/>
      <c r="AAC292" s="4"/>
      <c r="AAD292" s="4"/>
      <c r="AAE292" s="4"/>
      <c r="AAF292" s="4"/>
      <c r="AAG292" s="4"/>
      <c r="AAH292" s="4"/>
      <c r="AAI292" s="4"/>
      <c r="AAJ292" s="4"/>
      <c r="AAK292" s="4"/>
      <c r="AAL292" s="4"/>
      <c r="AAM292" s="4"/>
      <c r="AAN292" s="4"/>
      <c r="AAO292" s="4"/>
      <c r="AAP292" s="4"/>
      <c r="AAQ292" s="4"/>
      <c r="AAR292" s="4"/>
      <c r="AAS292" s="4"/>
      <c r="AAT292" s="4"/>
      <c r="AAU292" s="4"/>
      <c r="AAV292" s="4"/>
      <c r="AAW292" s="4"/>
      <c r="AAX292" s="4"/>
      <c r="AAY292" s="4"/>
      <c r="AAZ292" s="4"/>
      <c r="ABA292" s="4"/>
      <c r="ABB292" s="4"/>
      <c r="ABC292" s="4"/>
      <c r="ABD292" s="4"/>
      <c r="ABE292" s="4"/>
      <c r="ABF292" s="4"/>
      <c r="ABG292" s="4"/>
      <c r="ABH292" s="4"/>
      <c r="ABI292" s="4"/>
      <c r="ABJ292" s="4"/>
      <c r="ABK292" s="4"/>
      <c r="ABL292" s="4"/>
      <c r="ABM292" s="4"/>
      <c r="ABN292" s="4"/>
      <c r="ABO292" s="4"/>
      <c r="ABP292" s="4"/>
      <c r="ABQ292" s="4"/>
      <c r="ABR292" s="4"/>
      <c r="ABS292" s="4"/>
      <c r="ABT292" s="4"/>
      <c r="ABU292" s="4"/>
      <c r="ABV292" s="4"/>
      <c r="ABW292" s="4"/>
      <c r="ABX292" s="4"/>
      <c r="ABY292" s="4"/>
      <c r="ABZ292" s="4"/>
      <c r="ACA292" s="4"/>
      <c r="ACB292" s="4"/>
      <c r="ACC292" s="4"/>
      <c r="ACD292" s="4"/>
      <c r="ACE292" s="4"/>
      <c r="ACF292" s="4"/>
      <c r="ACG292" s="4"/>
      <c r="ACH292" s="4"/>
      <c r="ACI292" s="4"/>
      <c r="ACJ292" s="4"/>
      <c r="ACK292" s="4"/>
      <c r="ACL292" s="4"/>
      <c r="ACM292" s="4"/>
      <c r="ACN292" s="4"/>
      <c r="ACO292" s="4"/>
      <c r="ACP292" s="4"/>
      <c r="ACQ292" s="4"/>
      <c r="ACR292" s="4"/>
      <c r="ACS292" s="4"/>
      <c r="ACT292" s="4"/>
      <c r="ACU292" s="4"/>
      <c r="ACV292" s="4"/>
      <c r="ACW292" s="4"/>
      <c r="ACX292" s="4"/>
      <c r="ACY292" s="4"/>
      <c r="ACZ292" s="4"/>
      <c r="ADA292" s="4"/>
      <c r="ADB292" s="4"/>
      <c r="ADC292" s="4"/>
      <c r="ADD292" s="4"/>
      <c r="ADE292" s="4"/>
      <c r="ADF292" s="4"/>
      <c r="ADG292" s="4"/>
      <c r="ADH292" s="4"/>
      <c r="ADI292" s="4"/>
      <c r="ADJ292" s="4"/>
      <c r="ADK292" s="4"/>
      <c r="ADL292" s="4"/>
      <c r="ADM292" s="4"/>
      <c r="ADN292" s="4"/>
      <c r="ADO292" s="4"/>
      <c r="ADP292" s="4"/>
      <c r="ADQ292" s="4"/>
      <c r="ADR292" s="4"/>
      <c r="ADS292" s="4"/>
      <c r="ADT292" s="4"/>
      <c r="ADU292" s="4"/>
      <c r="ADV292" s="4"/>
      <c r="ADW292" s="4"/>
      <c r="ADX292" s="4"/>
      <c r="ADY292" s="4"/>
      <c r="ADZ292" s="4"/>
      <c r="AEA292" s="4"/>
      <c r="AEB292" s="4"/>
      <c r="AEC292" s="4"/>
      <c r="AED292" s="4"/>
      <c r="AEE292" s="4"/>
      <c r="AEF292" s="4"/>
      <c r="AEG292" s="4"/>
      <c r="AEH292" s="4"/>
      <c r="AEI292" s="4"/>
      <c r="AEJ292" s="4"/>
      <c r="AEK292" s="4"/>
      <c r="AEL292" s="4"/>
      <c r="AEM292" s="4"/>
      <c r="AEN292" s="4"/>
      <c r="AEO292" s="4"/>
      <c r="AEP292" s="4"/>
      <c r="AEQ292" s="4"/>
      <c r="AER292" s="4"/>
      <c r="AES292" s="4"/>
      <c r="AET292" s="4"/>
      <c r="AEU292" s="4"/>
      <c r="AEV292" s="4"/>
    </row>
    <row r="293" spans="1:828" s="51" customFormat="1" ht="57" customHeight="1" x14ac:dyDescent="0.2">
      <c r="A293" s="89"/>
      <c r="B293" s="82"/>
      <c r="C293" s="47"/>
      <c r="D293" s="47"/>
      <c r="E293" s="56" t="s">
        <v>321</v>
      </c>
      <c r="F293" s="61"/>
      <c r="G293" s="61">
        <v>1</v>
      </c>
      <c r="H293" s="62"/>
      <c r="I293" s="47"/>
      <c r="J293" s="52"/>
      <c r="K293" s="53"/>
      <c r="L293" s="54"/>
      <c r="M293" s="52"/>
      <c r="N293" s="4"/>
      <c r="O293" s="4"/>
      <c r="P293" s="4"/>
      <c r="Q293" s="4"/>
      <c r="R293" s="4"/>
      <c r="S293" s="4"/>
      <c r="T293" s="4"/>
      <c r="U293" s="4"/>
      <c r="V293" s="4"/>
      <c r="W293" s="4"/>
      <c r="X293" s="4"/>
      <c r="Y293" s="4"/>
      <c r="Z293" s="4"/>
      <c r="AA293" s="4"/>
      <c r="AB293" s="4"/>
      <c r="AC293" s="4"/>
      <c r="AD293" s="4"/>
      <c r="AE293" s="4"/>
      <c r="AF293" s="4"/>
      <c r="AG293" s="4"/>
      <c r="AH293" s="4"/>
      <c r="AI293" s="4"/>
      <c r="AJ293" s="4"/>
      <c r="AK293" s="4"/>
      <c r="AL293" s="4"/>
      <c r="AM293" s="4"/>
      <c r="AN293" s="4"/>
      <c r="AO293" s="4"/>
      <c r="AP293" s="4"/>
      <c r="AQ293" s="4"/>
      <c r="AR293" s="4"/>
      <c r="AS293" s="4"/>
      <c r="AT293" s="4"/>
      <c r="AU293" s="4"/>
      <c r="AV293" s="4"/>
      <c r="AW293" s="4"/>
      <c r="AX293" s="4"/>
      <c r="AY293" s="4"/>
      <c r="AZ293" s="4"/>
      <c r="BA293" s="4"/>
      <c r="BB293" s="4"/>
      <c r="BC293" s="4"/>
      <c r="BD293" s="4"/>
      <c r="BE293" s="4"/>
      <c r="BF293" s="4"/>
      <c r="BG293" s="4"/>
      <c r="BH293" s="4"/>
      <c r="BI293" s="4"/>
      <c r="BJ293" s="4"/>
      <c r="BK293" s="4"/>
      <c r="BL293" s="4"/>
      <c r="BM293" s="4"/>
      <c r="BN293" s="4"/>
      <c r="BO293" s="4"/>
      <c r="BP293" s="4"/>
      <c r="BQ293" s="4"/>
      <c r="BR293" s="4"/>
      <c r="BS293" s="4"/>
      <c r="BT293" s="4"/>
      <c r="BU293" s="4"/>
      <c r="BV293" s="4"/>
      <c r="BW293" s="4"/>
      <c r="BX293" s="4"/>
      <c r="BY293" s="4"/>
      <c r="BZ293" s="4"/>
      <c r="CA293" s="4"/>
      <c r="CB293" s="4"/>
      <c r="CC293" s="4"/>
      <c r="CD293" s="4"/>
      <c r="CE293" s="4"/>
      <c r="CF293" s="4"/>
      <c r="CG293" s="4"/>
      <c r="CH293" s="4"/>
      <c r="CI293" s="4"/>
      <c r="CJ293" s="4"/>
      <c r="CK293" s="4"/>
      <c r="CL293" s="4"/>
      <c r="CM293" s="4"/>
      <c r="CN293" s="4"/>
      <c r="CO293" s="4"/>
      <c r="CP293" s="4"/>
      <c r="CQ293" s="4"/>
      <c r="CR293" s="4"/>
      <c r="CS293" s="4"/>
      <c r="CT293" s="4"/>
      <c r="CU293" s="4"/>
      <c r="CV293" s="4"/>
      <c r="CW293" s="4"/>
      <c r="CX293" s="4"/>
      <c r="CY293" s="4"/>
      <c r="CZ293" s="4"/>
      <c r="DA293" s="4"/>
      <c r="DB293" s="4"/>
      <c r="DC293" s="4"/>
      <c r="DD293" s="4"/>
      <c r="DE293" s="4"/>
      <c r="DF293" s="4"/>
      <c r="DG293" s="4"/>
      <c r="DH293" s="4"/>
      <c r="DI293" s="4"/>
      <c r="DJ293" s="4"/>
      <c r="DK293" s="4"/>
      <c r="DL293" s="4"/>
      <c r="DM293" s="4"/>
      <c r="DN293" s="4"/>
      <c r="DO293" s="4"/>
      <c r="DP293" s="4"/>
      <c r="DQ293" s="4"/>
      <c r="DR293" s="4"/>
      <c r="DS293" s="4"/>
      <c r="DT293" s="4"/>
      <c r="DU293" s="4"/>
      <c r="DV293" s="4"/>
      <c r="DW293" s="4"/>
      <c r="DX293" s="4"/>
      <c r="DY293" s="4"/>
      <c r="DZ293" s="4"/>
      <c r="EA293" s="4"/>
      <c r="EB293" s="4"/>
      <c r="EC293" s="4"/>
      <c r="ED293" s="4"/>
      <c r="EE293" s="4"/>
      <c r="EF293" s="4"/>
      <c r="EG293" s="4"/>
      <c r="EH293" s="4"/>
      <c r="EI293" s="4"/>
      <c r="EJ293" s="4"/>
      <c r="EK293" s="4"/>
      <c r="EL293" s="4"/>
      <c r="EM293" s="4"/>
      <c r="EN293" s="4"/>
      <c r="EO293" s="4"/>
      <c r="EP293" s="4"/>
      <c r="EQ293" s="4"/>
      <c r="ER293" s="4"/>
      <c r="ES293" s="4"/>
      <c r="ET293" s="4"/>
      <c r="EU293" s="4"/>
      <c r="EV293" s="4"/>
      <c r="EW293" s="4"/>
      <c r="EX293" s="4"/>
      <c r="EY293" s="4"/>
      <c r="EZ293" s="4"/>
      <c r="FA293" s="4"/>
      <c r="FB293" s="4"/>
      <c r="FC293" s="4"/>
      <c r="FD293" s="4"/>
      <c r="FE293" s="4"/>
      <c r="FF293" s="4"/>
      <c r="FG293" s="4"/>
      <c r="FH293" s="4"/>
      <c r="FI293" s="4"/>
      <c r="FJ293" s="4"/>
      <c r="FK293" s="4"/>
      <c r="FL293" s="4"/>
      <c r="FM293" s="4"/>
      <c r="FN293" s="4"/>
      <c r="FO293" s="4"/>
      <c r="FP293" s="4"/>
      <c r="FQ293" s="4"/>
      <c r="FR293" s="4"/>
      <c r="FS293" s="4"/>
      <c r="FT293" s="4"/>
      <c r="FU293" s="4"/>
      <c r="FV293" s="4"/>
      <c r="FW293" s="4"/>
      <c r="FX293" s="4"/>
      <c r="FY293" s="4"/>
      <c r="FZ293" s="4"/>
      <c r="GA293" s="4"/>
      <c r="GB293" s="4"/>
      <c r="GC293" s="4"/>
      <c r="GD293" s="4"/>
      <c r="GE293" s="4"/>
      <c r="GF293" s="4"/>
      <c r="GG293" s="4"/>
      <c r="GH293" s="4"/>
      <c r="GI293" s="4"/>
      <c r="GJ293" s="4"/>
      <c r="GK293" s="4"/>
      <c r="GL293" s="4"/>
      <c r="GM293" s="4"/>
      <c r="GN293" s="4"/>
      <c r="GO293" s="4"/>
      <c r="GP293" s="4"/>
      <c r="GQ293" s="4"/>
      <c r="GR293" s="4"/>
      <c r="GS293" s="4"/>
      <c r="GT293" s="4"/>
      <c r="GU293" s="4"/>
      <c r="GV293" s="4"/>
      <c r="GW293" s="4"/>
      <c r="GX293" s="4"/>
      <c r="GY293" s="4"/>
      <c r="GZ293" s="4"/>
      <c r="HA293" s="4"/>
      <c r="HB293" s="4"/>
      <c r="HC293" s="4"/>
      <c r="HD293" s="4"/>
      <c r="HE293" s="4"/>
      <c r="HF293" s="4"/>
      <c r="HG293" s="4"/>
      <c r="HH293" s="4"/>
      <c r="HI293" s="4"/>
      <c r="HJ293" s="4"/>
      <c r="HK293" s="4"/>
      <c r="HL293" s="4"/>
      <c r="HM293" s="4"/>
      <c r="HN293" s="4"/>
      <c r="HO293" s="4"/>
      <c r="HP293" s="4"/>
      <c r="HQ293" s="4"/>
      <c r="HR293" s="4"/>
      <c r="HS293" s="4"/>
      <c r="HT293" s="4"/>
      <c r="HU293" s="4"/>
      <c r="HV293" s="4"/>
      <c r="HW293" s="4"/>
      <c r="HX293" s="4"/>
      <c r="HY293" s="4"/>
      <c r="HZ293" s="4"/>
      <c r="IA293" s="4"/>
      <c r="IB293" s="4"/>
      <c r="IC293" s="4"/>
      <c r="ID293" s="4"/>
      <c r="IE293" s="4"/>
      <c r="IF293" s="4"/>
      <c r="IG293" s="4"/>
      <c r="IH293" s="4"/>
      <c r="II293" s="4"/>
      <c r="IJ293" s="4"/>
      <c r="IK293" s="4"/>
      <c r="IL293" s="4"/>
      <c r="IM293" s="4"/>
      <c r="IN293" s="4"/>
      <c r="IO293" s="4"/>
      <c r="IP293" s="4"/>
      <c r="IQ293" s="4"/>
      <c r="IR293" s="4"/>
      <c r="IS293" s="4"/>
      <c r="IT293" s="4"/>
      <c r="IU293" s="4"/>
      <c r="IV293" s="4"/>
      <c r="IW293" s="4"/>
      <c r="IX293" s="4"/>
      <c r="IY293" s="4"/>
      <c r="IZ293" s="4"/>
      <c r="JA293" s="4"/>
      <c r="JB293" s="4"/>
      <c r="JC293" s="4"/>
      <c r="JD293" s="4"/>
      <c r="JE293" s="4"/>
      <c r="JF293" s="4"/>
      <c r="JG293" s="4"/>
      <c r="JH293" s="4"/>
      <c r="JI293" s="4"/>
      <c r="JJ293" s="4"/>
      <c r="JK293" s="4"/>
      <c r="JL293" s="4"/>
      <c r="JM293" s="4"/>
      <c r="JN293" s="4"/>
      <c r="JO293" s="4"/>
      <c r="JP293" s="4"/>
      <c r="JQ293" s="4"/>
      <c r="JR293" s="4"/>
      <c r="JS293" s="4"/>
      <c r="JT293" s="4"/>
      <c r="JU293" s="4"/>
      <c r="JV293" s="4"/>
      <c r="JW293" s="4"/>
      <c r="JX293" s="4"/>
      <c r="JY293" s="4"/>
      <c r="JZ293" s="4"/>
      <c r="KA293" s="4"/>
      <c r="KB293" s="4"/>
      <c r="KC293" s="4"/>
      <c r="KD293" s="4"/>
      <c r="KE293" s="4"/>
      <c r="KF293" s="4"/>
      <c r="KG293" s="4"/>
      <c r="KH293" s="4"/>
      <c r="KI293" s="4"/>
      <c r="KJ293" s="4"/>
      <c r="KK293" s="4"/>
      <c r="KL293" s="4"/>
      <c r="KM293" s="4"/>
      <c r="KN293" s="4"/>
      <c r="KO293" s="4"/>
      <c r="KP293" s="4"/>
      <c r="KQ293" s="4"/>
      <c r="KR293" s="4"/>
      <c r="KS293" s="4"/>
      <c r="KT293" s="4"/>
      <c r="KU293" s="4"/>
      <c r="KV293" s="4"/>
      <c r="KW293" s="4"/>
      <c r="KX293" s="4"/>
      <c r="KY293" s="4"/>
      <c r="KZ293" s="4"/>
      <c r="LA293" s="4"/>
      <c r="LB293" s="4"/>
      <c r="LC293" s="4"/>
      <c r="LD293" s="4"/>
      <c r="LE293" s="4"/>
      <c r="LF293" s="4"/>
      <c r="LG293" s="4"/>
      <c r="LH293" s="4"/>
      <c r="LI293" s="4"/>
      <c r="LJ293" s="4"/>
      <c r="LK293" s="4"/>
      <c r="LL293" s="4"/>
      <c r="LM293" s="4"/>
      <c r="LN293" s="4"/>
      <c r="LO293" s="4"/>
      <c r="LP293" s="4"/>
      <c r="LQ293" s="4"/>
      <c r="LR293" s="4"/>
      <c r="LS293" s="4"/>
      <c r="LT293" s="4"/>
      <c r="LU293" s="4"/>
      <c r="LV293" s="4"/>
      <c r="LW293" s="4"/>
      <c r="LX293" s="4"/>
      <c r="LY293" s="4"/>
      <c r="LZ293" s="4"/>
      <c r="MA293" s="4"/>
      <c r="MB293" s="4"/>
      <c r="MC293" s="4"/>
      <c r="MD293" s="4"/>
      <c r="ME293" s="4"/>
      <c r="MF293" s="4"/>
      <c r="MG293" s="4"/>
      <c r="MH293" s="4"/>
      <c r="MI293" s="4"/>
      <c r="MJ293" s="4"/>
      <c r="MK293" s="4"/>
      <c r="ML293" s="4"/>
      <c r="MM293" s="4"/>
      <c r="MN293" s="4"/>
      <c r="MO293" s="4"/>
      <c r="MP293" s="4"/>
      <c r="MQ293" s="4"/>
      <c r="MR293" s="4"/>
      <c r="MS293" s="4"/>
      <c r="MT293" s="4"/>
      <c r="MU293" s="4"/>
      <c r="MV293" s="4"/>
      <c r="MW293" s="4"/>
      <c r="MX293" s="4"/>
      <c r="MY293" s="4"/>
      <c r="MZ293" s="4"/>
      <c r="NA293" s="4"/>
      <c r="NB293" s="4"/>
      <c r="NC293" s="4"/>
      <c r="ND293" s="4"/>
      <c r="NE293" s="4"/>
      <c r="NF293" s="4"/>
      <c r="NG293" s="4"/>
      <c r="NH293" s="4"/>
      <c r="NI293" s="4"/>
      <c r="NJ293" s="4"/>
      <c r="NK293" s="4"/>
      <c r="NL293" s="4"/>
      <c r="NM293" s="4"/>
      <c r="NN293" s="4"/>
      <c r="NO293" s="4"/>
      <c r="NP293" s="4"/>
      <c r="NQ293" s="4"/>
      <c r="NR293" s="4"/>
      <c r="NS293" s="4"/>
      <c r="NT293" s="4"/>
      <c r="NU293" s="4"/>
      <c r="NV293" s="4"/>
      <c r="NW293" s="4"/>
      <c r="NX293" s="4"/>
      <c r="NY293" s="4"/>
      <c r="NZ293" s="4"/>
      <c r="OA293" s="4"/>
      <c r="OB293" s="4"/>
      <c r="OC293" s="4"/>
      <c r="OD293" s="4"/>
      <c r="OE293" s="4"/>
      <c r="OF293" s="4"/>
      <c r="OG293" s="4"/>
      <c r="OH293" s="4"/>
      <c r="OI293" s="4"/>
      <c r="OJ293" s="4"/>
      <c r="OK293" s="4"/>
      <c r="OL293" s="4"/>
      <c r="OM293" s="4"/>
      <c r="ON293" s="4"/>
      <c r="OO293" s="4"/>
      <c r="OP293" s="4"/>
      <c r="OQ293" s="4"/>
      <c r="OR293" s="4"/>
      <c r="OS293" s="4"/>
      <c r="OT293" s="4"/>
      <c r="OU293" s="4"/>
      <c r="OV293" s="4"/>
      <c r="OW293" s="4"/>
      <c r="OX293" s="4"/>
      <c r="OY293" s="4"/>
      <c r="OZ293" s="4"/>
      <c r="PA293" s="4"/>
      <c r="PB293" s="4"/>
      <c r="PC293" s="4"/>
      <c r="PD293" s="4"/>
      <c r="PE293" s="4"/>
      <c r="PF293" s="4"/>
      <c r="PG293" s="4"/>
      <c r="PH293" s="4"/>
      <c r="PI293" s="4"/>
      <c r="PJ293" s="4"/>
      <c r="PK293" s="4"/>
      <c r="PL293" s="4"/>
      <c r="PM293" s="4"/>
      <c r="PN293" s="4"/>
      <c r="PO293" s="4"/>
      <c r="PP293" s="4"/>
      <c r="PQ293" s="4"/>
      <c r="PR293" s="4"/>
      <c r="PS293" s="4"/>
      <c r="PT293" s="4"/>
      <c r="PU293" s="4"/>
      <c r="PV293" s="4"/>
      <c r="PW293" s="4"/>
      <c r="PX293" s="4"/>
      <c r="PY293" s="4"/>
      <c r="PZ293" s="4"/>
      <c r="QA293" s="4"/>
      <c r="QB293" s="4"/>
      <c r="QC293" s="4"/>
      <c r="QD293" s="4"/>
      <c r="QE293" s="4"/>
      <c r="QF293" s="4"/>
      <c r="QG293" s="4"/>
      <c r="QH293" s="4"/>
      <c r="QI293" s="4"/>
      <c r="QJ293" s="4"/>
      <c r="QK293" s="4"/>
      <c r="QL293" s="4"/>
      <c r="QM293" s="4"/>
      <c r="QN293" s="4"/>
      <c r="QO293" s="4"/>
      <c r="QP293" s="4"/>
      <c r="QQ293" s="4"/>
      <c r="QR293" s="4"/>
      <c r="QS293" s="4"/>
      <c r="QT293" s="4"/>
      <c r="QU293" s="4"/>
      <c r="QV293" s="4"/>
      <c r="QW293" s="4"/>
      <c r="QX293" s="4"/>
      <c r="QY293" s="4"/>
      <c r="QZ293" s="4"/>
      <c r="RA293" s="4"/>
      <c r="RB293" s="4"/>
      <c r="RC293" s="4"/>
      <c r="RD293" s="4"/>
      <c r="RE293" s="4"/>
      <c r="RF293" s="4"/>
      <c r="RG293" s="4"/>
      <c r="RH293" s="4"/>
      <c r="RI293" s="4"/>
      <c r="RJ293" s="4"/>
      <c r="RK293" s="4"/>
      <c r="RL293" s="4"/>
      <c r="RM293" s="4"/>
      <c r="RN293" s="4"/>
      <c r="RO293" s="4"/>
      <c r="RP293" s="4"/>
      <c r="RQ293" s="4"/>
      <c r="RR293" s="4"/>
      <c r="RS293" s="4"/>
      <c r="RT293" s="4"/>
      <c r="RU293" s="4"/>
      <c r="RV293" s="4"/>
      <c r="RW293" s="4"/>
      <c r="RX293" s="4"/>
      <c r="RY293" s="4"/>
      <c r="RZ293" s="4"/>
      <c r="SA293" s="4"/>
      <c r="SB293" s="4"/>
      <c r="SC293" s="4"/>
      <c r="SD293" s="4"/>
      <c r="SE293" s="4"/>
      <c r="SF293" s="4"/>
      <c r="SG293" s="4"/>
      <c r="SH293" s="4"/>
      <c r="SI293" s="4"/>
      <c r="SJ293" s="4"/>
      <c r="SK293" s="4"/>
      <c r="SL293" s="4"/>
      <c r="SM293" s="4"/>
      <c r="SN293" s="4"/>
      <c r="SO293" s="4"/>
      <c r="SP293" s="4"/>
      <c r="SQ293" s="4"/>
      <c r="SR293" s="4"/>
      <c r="SS293" s="4"/>
      <c r="ST293" s="4"/>
      <c r="SU293" s="4"/>
      <c r="SV293" s="4"/>
      <c r="SW293" s="4"/>
      <c r="SX293" s="4"/>
      <c r="SY293" s="4"/>
      <c r="SZ293" s="4"/>
      <c r="TA293" s="4"/>
      <c r="TB293" s="4"/>
      <c r="TC293" s="4"/>
      <c r="TD293" s="4"/>
      <c r="TE293" s="4"/>
      <c r="TF293" s="4"/>
      <c r="TG293" s="4"/>
      <c r="TH293" s="4"/>
      <c r="TI293" s="4"/>
      <c r="TJ293" s="4"/>
      <c r="TK293" s="4"/>
      <c r="TL293" s="4"/>
      <c r="TM293" s="4"/>
      <c r="TN293" s="4"/>
      <c r="TO293" s="4"/>
      <c r="TP293" s="4"/>
      <c r="TQ293" s="4"/>
      <c r="TR293" s="4"/>
      <c r="TS293" s="4"/>
      <c r="TT293" s="4"/>
      <c r="TU293" s="4"/>
      <c r="TV293" s="4"/>
      <c r="TW293" s="4"/>
      <c r="TX293" s="4"/>
      <c r="TY293" s="4"/>
      <c r="TZ293" s="4"/>
      <c r="UA293" s="4"/>
      <c r="UB293" s="4"/>
      <c r="UC293" s="4"/>
      <c r="UD293" s="4"/>
      <c r="UE293" s="4"/>
      <c r="UF293" s="4"/>
      <c r="UG293" s="4"/>
      <c r="UH293" s="4"/>
      <c r="UI293" s="4"/>
      <c r="UJ293" s="4"/>
      <c r="UK293" s="4"/>
      <c r="UL293" s="4"/>
      <c r="UM293" s="4"/>
      <c r="UN293" s="4"/>
      <c r="UO293" s="4"/>
      <c r="UP293" s="4"/>
      <c r="UQ293" s="4"/>
      <c r="UR293" s="4"/>
      <c r="US293" s="4"/>
      <c r="UT293" s="4"/>
      <c r="UU293" s="4"/>
      <c r="UV293" s="4"/>
      <c r="UW293" s="4"/>
      <c r="UX293" s="4"/>
      <c r="UY293" s="4"/>
      <c r="UZ293" s="4"/>
      <c r="VA293" s="4"/>
      <c r="VB293" s="4"/>
      <c r="VC293" s="4"/>
      <c r="VD293" s="4"/>
      <c r="VE293" s="4"/>
      <c r="VF293" s="4"/>
      <c r="VG293" s="4"/>
      <c r="VH293" s="4"/>
      <c r="VI293" s="4"/>
      <c r="VJ293" s="4"/>
      <c r="VK293" s="4"/>
      <c r="VL293" s="4"/>
      <c r="VM293" s="4"/>
      <c r="VN293" s="4"/>
      <c r="VO293" s="4"/>
      <c r="VP293" s="4"/>
      <c r="VQ293" s="4"/>
      <c r="VR293" s="4"/>
      <c r="VS293" s="4"/>
      <c r="VT293" s="4"/>
      <c r="VU293" s="4"/>
      <c r="VV293" s="4"/>
      <c r="VW293" s="4"/>
      <c r="VX293" s="4"/>
      <c r="VY293" s="4"/>
      <c r="VZ293" s="4"/>
      <c r="WA293" s="4"/>
      <c r="WB293" s="4"/>
      <c r="WC293" s="4"/>
      <c r="WD293" s="4"/>
      <c r="WE293" s="4"/>
      <c r="WF293" s="4"/>
      <c r="WG293" s="4"/>
      <c r="WH293" s="4"/>
      <c r="WI293" s="4"/>
      <c r="WJ293" s="4"/>
      <c r="WK293" s="4"/>
      <c r="WL293" s="4"/>
      <c r="WM293" s="4"/>
      <c r="WN293" s="4"/>
      <c r="WO293" s="4"/>
      <c r="WP293" s="4"/>
      <c r="WQ293" s="4"/>
      <c r="WR293" s="4"/>
      <c r="WS293" s="4"/>
      <c r="WT293" s="4"/>
      <c r="WU293" s="4"/>
      <c r="WV293" s="4"/>
      <c r="WW293" s="4"/>
      <c r="WX293" s="4"/>
      <c r="WY293" s="4"/>
      <c r="WZ293" s="4"/>
      <c r="XA293" s="4"/>
      <c r="XB293" s="4"/>
      <c r="XC293" s="4"/>
      <c r="XD293" s="4"/>
      <c r="XE293" s="4"/>
      <c r="XF293" s="4"/>
      <c r="XG293" s="4"/>
      <c r="XH293" s="4"/>
      <c r="XI293" s="4"/>
      <c r="XJ293" s="4"/>
      <c r="XK293" s="4"/>
      <c r="XL293" s="4"/>
      <c r="XM293" s="4"/>
      <c r="XN293" s="4"/>
      <c r="XO293" s="4"/>
      <c r="XP293" s="4"/>
      <c r="XQ293" s="4"/>
      <c r="XR293" s="4"/>
      <c r="XS293" s="4"/>
      <c r="XT293" s="4"/>
      <c r="XU293" s="4"/>
      <c r="XV293" s="4"/>
      <c r="XW293" s="4"/>
      <c r="XX293" s="4"/>
      <c r="XY293" s="4"/>
      <c r="XZ293" s="4"/>
      <c r="YA293" s="4"/>
      <c r="YB293" s="4"/>
      <c r="YC293" s="4"/>
      <c r="YD293" s="4"/>
      <c r="YE293" s="4"/>
      <c r="YF293" s="4"/>
      <c r="YG293" s="4"/>
      <c r="YH293" s="4"/>
      <c r="YI293" s="4"/>
      <c r="YJ293" s="4"/>
      <c r="YK293" s="4"/>
      <c r="YL293" s="4"/>
      <c r="YM293" s="4"/>
      <c r="YN293" s="4"/>
      <c r="YO293" s="4"/>
      <c r="YP293" s="4"/>
      <c r="YQ293" s="4"/>
      <c r="YR293" s="4"/>
      <c r="YS293" s="4"/>
      <c r="YT293" s="4"/>
      <c r="YU293" s="4"/>
      <c r="YV293" s="4"/>
      <c r="YW293" s="4"/>
      <c r="YX293" s="4"/>
      <c r="YY293" s="4"/>
      <c r="YZ293" s="4"/>
      <c r="ZA293" s="4"/>
      <c r="ZB293" s="4"/>
      <c r="ZC293" s="4"/>
      <c r="ZD293" s="4"/>
      <c r="ZE293" s="4"/>
      <c r="ZF293" s="4"/>
      <c r="ZG293" s="4"/>
      <c r="ZH293" s="4"/>
      <c r="ZI293" s="4"/>
      <c r="ZJ293" s="4"/>
      <c r="ZK293" s="4"/>
      <c r="ZL293" s="4"/>
      <c r="ZM293" s="4"/>
      <c r="ZN293" s="4"/>
      <c r="ZO293" s="4"/>
      <c r="ZP293" s="4"/>
      <c r="ZQ293" s="4"/>
      <c r="ZR293" s="4"/>
      <c r="ZS293" s="4"/>
      <c r="ZT293" s="4"/>
      <c r="ZU293" s="4"/>
      <c r="ZV293" s="4"/>
      <c r="ZW293" s="4"/>
      <c r="ZX293" s="4"/>
      <c r="ZY293" s="4"/>
      <c r="ZZ293" s="4"/>
      <c r="AAA293" s="4"/>
      <c r="AAB293" s="4"/>
      <c r="AAC293" s="4"/>
      <c r="AAD293" s="4"/>
      <c r="AAE293" s="4"/>
      <c r="AAF293" s="4"/>
      <c r="AAG293" s="4"/>
      <c r="AAH293" s="4"/>
      <c r="AAI293" s="4"/>
      <c r="AAJ293" s="4"/>
      <c r="AAK293" s="4"/>
      <c r="AAL293" s="4"/>
      <c r="AAM293" s="4"/>
      <c r="AAN293" s="4"/>
      <c r="AAO293" s="4"/>
      <c r="AAP293" s="4"/>
      <c r="AAQ293" s="4"/>
      <c r="AAR293" s="4"/>
      <c r="AAS293" s="4"/>
      <c r="AAT293" s="4"/>
      <c r="AAU293" s="4"/>
      <c r="AAV293" s="4"/>
      <c r="AAW293" s="4"/>
      <c r="AAX293" s="4"/>
      <c r="AAY293" s="4"/>
      <c r="AAZ293" s="4"/>
      <c r="ABA293" s="4"/>
      <c r="ABB293" s="4"/>
      <c r="ABC293" s="4"/>
      <c r="ABD293" s="4"/>
      <c r="ABE293" s="4"/>
      <c r="ABF293" s="4"/>
      <c r="ABG293" s="4"/>
      <c r="ABH293" s="4"/>
      <c r="ABI293" s="4"/>
      <c r="ABJ293" s="4"/>
      <c r="ABK293" s="4"/>
      <c r="ABL293" s="4"/>
      <c r="ABM293" s="4"/>
      <c r="ABN293" s="4"/>
      <c r="ABO293" s="4"/>
      <c r="ABP293" s="4"/>
      <c r="ABQ293" s="4"/>
      <c r="ABR293" s="4"/>
      <c r="ABS293" s="4"/>
      <c r="ABT293" s="4"/>
      <c r="ABU293" s="4"/>
      <c r="ABV293" s="4"/>
      <c r="ABW293" s="4"/>
      <c r="ABX293" s="4"/>
      <c r="ABY293" s="4"/>
      <c r="ABZ293" s="4"/>
      <c r="ACA293" s="4"/>
      <c r="ACB293" s="4"/>
      <c r="ACC293" s="4"/>
      <c r="ACD293" s="4"/>
      <c r="ACE293" s="4"/>
      <c r="ACF293" s="4"/>
      <c r="ACG293" s="4"/>
      <c r="ACH293" s="4"/>
      <c r="ACI293" s="4"/>
      <c r="ACJ293" s="4"/>
      <c r="ACK293" s="4"/>
      <c r="ACL293" s="4"/>
      <c r="ACM293" s="4"/>
      <c r="ACN293" s="4"/>
      <c r="ACO293" s="4"/>
      <c r="ACP293" s="4"/>
      <c r="ACQ293" s="4"/>
      <c r="ACR293" s="4"/>
      <c r="ACS293" s="4"/>
      <c r="ACT293" s="4"/>
      <c r="ACU293" s="4"/>
      <c r="ACV293" s="4"/>
      <c r="ACW293" s="4"/>
      <c r="ACX293" s="4"/>
      <c r="ACY293" s="4"/>
      <c r="ACZ293" s="4"/>
      <c r="ADA293" s="4"/>
      <c r="ADB293" s="4"/>
      <c r="ADC293" s="4"/>
      <c r="ADD293" s="4"/>
      <c r="ADE293" s="4"/>
      <c r="ADF293" s="4"/>
      <c r="ADG293" s="4"/>
      <c r="ADH293" s="4"/>
      <c r="ADI293" s="4"/>
      <c r="ADJ293" s="4"/>
      <c r="ADK293" s="4"/>
      <c r="ADL293" s="4"/>
      <c r="ADM293" s="4"/>
      <c r="ADN293" s="4"/>
      <c r="ADO293" s="4"/>
      <c r="ADP293" s="4"/>
      <c r="ADQ293" s="4"/>
      <c r="ADR293" s="4"/>
      <c r="ADS293" s="4"/>
      <c r="ADT293" s="4"/>
      <c r="ADU293" s="4"/>
      <c r="ADV293" s="4"/>
      <c r="ADW293" s="4"/>
      <c r="ADX293" s="4"/>
      <c r="ADY293" s="4"/>
      <c r="ADZ293" s="4"/>
      <c r="AEA293" s="4"/>
      <c r="AEB293" s="4"/>
      <c r="AEC293" s="4"/>
      <c r="AED293" s="4"/>
      <c r="AEE293" s="4"/>
      <c r="AEF293" s="4"/>
      <c r="AEG293" s="4"/>
      <c r="AEH293" s="4"/>
      <c r="AEI293" s="4"/>
      <c r="AEJ293" s="4"/>
      <c r="AEK293" s="4"/>
      <c r="AEL293" s="4"/>
      <c r="AEM293" s="4"/>
      <c r="AEN293" s="4"/>
      <c r="AEO293" s="4"/>
      <c r="AEP293" s="4"/>
      <c r="AEQ293" s="4"/>
      <c r="AER293" s="4"/>
      <c r="AES293" s="4"/>
      <c r="AET293" s="4"/>
      <c r="AEU293" s="4"/>
      <c r="AEV293" s="4"/>
    </row>
    <row r="294" spans="1:828" s="4" customFormat="1" ht="19.5" customHeight="1" x14ac:dyDescent="0.2">
      <c r="A294" s="78">
        <v>45</v>
      </c>
      <c r="B294" s="91" t="s">
        <v>326</v>
      </c>
      <c r="C294" s="47"/>
      <c r="D294" s="47"/>
      <c r="E294" s="56" t="s">
        <v>337</v>
      </c>
      <c r="F294" s="10"/>
      <c r="G294" s="47">
        <v>2</v>
      </c>
      <c r="H294" s="57"/>
      <c r="I294" s="47"/>
      <c r="J294" s="46"/>
      <c r="K294" s="43"/>
      <c r="L294" s="44"/>
      <c r="M294" s="46"/>
    </row>
    <row r="295" spans="1:828" s="4" customFormat="1" ht="92.25" customHeight="1" x14ac:dyDescent="0.2">
      <c r="A295" s="80"/>
      <c r="B295" s="90"/>
      <c r="C295" s="47">
        <v>582</v>
      </c>
      <c r="D295" s="47" t="s">
        <v>146</v>
      </c>
      <c r="E295" s="10"/>
      <c r="F295" s="47"/>
      <c r="H295" s="57"/>
      <c r="I295" s="47"/>
      <c r="J295" s="46" t="e">
        <f>CONCATENATE("INSERT INTO `medical_vacancies` (`id`, `keyOrganization`, `job`, `division`, `bet`, `measures`) VALUES (NULL, ","'",D295,"', '",#REF!,"', ","'",#REF!,"', ","'",#REF!,"', ","'",I295,"');")</f>
        <v>#REF!</v>
      </c>
      <c r="K295" s="43" t="s">
        <v>149</v>
      </c>
      <c r="L295" s="44" t="s">
        <v>150</v>
      </c>
      <c r="M295" s="46" t="str">
        <f t="shared" ref="M295" si="12">CONCATENATE(K295,D295,L295)</f>
        <v>&lt;div id='entry'&gt;&lt;/div&gt;
&lt;link rel='stylesheet' href='http://h90428dg.beget.tech/css/style_doctor.css'&gt;
&lt;script src='https://yastatic.net/s3/frontend/forms/_/embed.js'&gt;&lt;/script&gt;
&lt;script src='http://h90428dg.beget.tech/js/POST_Request.js'&gt;&lt;/script&gt;
&lt;script&gt;let data = display('elets-med-college');&lt;/script&gt;</v>
      </c>
    </row>
    <row r="296" spans="1:828" ht="19.5" customHeight="1" x14ac:dyDescent="0.25">
      <c r="B296" s="4"/>
      <c r="C296" s="4"/>
      <c r="D296" s="4"/>
      <c r="I296" s="4"/>
      <c r="J296" s="4"/>
      <c r="K296" s="4"/>
      <c r="L296" s="4"/>
      <c r="M296" s="4"/>
      <c r="N296" s="4"/>
    </row>
    <row r="297" spans="1:828" ht="19.5" customHeight="1" x14ac:dyDescent="0.25">
      <c r="B297" s="4"/>
      <c r="C297" s="4"/>
      <c r="D297" s="4"/>
      <c r="I297" s="4"/>
      <c r="J297" s="4"/>
      <c r="K297" s="4"/>
      <c r="L297" s="4"/>
      <c r="M297" s="4"/>
      <c r="N297" s="4"/>
    </row>
    <row r="298" spans="1:828" ht="19.5" customHeight="1" x14ac:dyDescent="0.25">
      <c r="B298" s="4"/>
      <c r="C298" s="4"/>
      <c r="D298" s="4"/>
      <c r="I298" s="4"/>
      <c r="J298" s="4"/>
      <c r="K298" s="4"/>
      <c r="L298" s="4"/>
      <c r="M298" s="4"/>
      <c r="N298" s="4"/>
    </row>
    <row r="299" spans="1:828" ht="19.5" customHeight="1" x14ac:dyDescent="0.25">
      <c r="B299" s="4"/>
      <c r="C299" s="4"/>
      <c r="D299" s="4"/>
      <c r="I299" s="4"/>
      <c r="J299" s="4"/>
      <c r="K299" s="4"/>
      <c r="L299" s="4"/>
      <c r="M299" s="4"/>
      <c r="N299" s="4"/>
    </row>
    <row r="300" spans="1:828" ht="19.5" customHeight="1" x14ac:dyDescent="0.25">
      <c r="B300" s="4"/>
      <c r="C300" s="4"/>
      <c r="D300" s="4"/>
      <c r="I300" s="4"/>
      <c r="J300" s="4"/>
      <c r="K300" s="4"/>
      <c r="L300" s="4"/>
      <c r="M300" s="4"/>
      <c r="N300" s="4"/>
    </row>
    <row r="301" spans="1:828" ht="19.5" customHeight="1" x14ac:dyDescent="0.25">
      <c r="B301" s="4"/>
      <c r="C301" s="4"/>
      <c r="D301" s="4"/>
      <c r="I301" s="4"/>
      <c r="J301" s="4"/>
      <c r="K301" s="4"/>
      <c r="L301" s="4"/>
      <c r="M301" s="4"/>
      <c r="N301" s="4"/>
    </row>
    <row r="302" spans="1:828" ht="19.5" customHeight="1" x14ac:dyDescent="0.25">
      <c r="B302" s="4"/>
      <c r="C302" s="4"/>
      <c r="D302" s="4"/>
      <c r="I302" s="4"/>
      <c r="J302" s="4"/>
      <c r="K302" s="4"/>
      <c r="L302" s="4"/>
      <c r="M302" s="4"/>
      <c r="N302" s="4"/>
    </row>
    <row r="303" spans="1:828" ht="19.5" customHeight="1" x14ac:dyDescent="0.25">
      <c r="B303" s="4"/>
      <c r="C303" s="4"/>
      <c r="D303" s="4"/>
      <c r="I303" s="4"/>
      <c r="J303" s="4"/>
      <c r="K303" s="4"/>
      <c r="L303" s="4"/>
      <c r="M303" s="4"/>
      <c r="N303" s="4"/>
    </row>
    <row r="304" spans="1:828" ht="19.5" customHeight="1" x14ac:dyDescent="0.25">
      <c r="B304" s="4"/>
      <c r="C304" s="4"/>
      <c r="D304" s="4"/>
      <c r="I304" s="4"/>
      <c r="J304" s="4"/>
      <c r="K304" s="4"/>
      <c r="L304" s="4"/>
      <c r="M304" s="4"/>
      <c r="N304" s="4"/>
    </row>
    <row r="305" spans="2:14" ht="19.5" customHeight="1" x14ac:dyDescent="0.25">
      <c r="B305" s="4"/>
      <c r="C305" s="4"/>
      <c r="D305" s="4"/>
      <c r="I305" s="4"/>
      <c r="J305" s="4"/>
      <c r="K305" s="4"/>
      <c r="L305" s="4"/>
      <c r="M305" s="4"/>
      <c r="N305" s="4"/>
    </row>
    <row r="306" spans="2:14" ht="19.5" customHeight="1" x14ac:dyDescent="0.25">
      <c r="B306" s="4"/>
      <c r="C306" s="4"/>
      <c r="D306" s="4"/>
      <c r="I306" s="4"/>
      <c r="J306" s="4"/>
      <c r="K306" s="4"/>
      <c r="L306" s="4"/>
      <c r="M306" s="4"/>
      <c r="N306" s="4"/>
    </row>
    <row r="307" spans="2:14" ht="19.5" customHeight="1" x14ac:dyDescent="0.25">
      <c r="B307" s="4"/>
      <c r="C307" s="4"/>
      <c r="D307" s="4"/>
      <c r="I307" s="4"/>
      <c r="J307" s="4"/>
      <c r="K307" s="4"/>
      <c r="L307" s="4"/>
      <c r="M307" s="4"/>
      <c r="N307" s="4"/>
    </row>
    <row r="308" spans="2:14" ht="19.5" customHeight="1" x14ac:dyDescent="0.25">
      <c r="B308" s="4"/>
      <c r="C308" s="4"/>
      <c r="D308" s="4"/>
      <c r="I308" s="4"/>
      <c r="J308" s="4"/>
      <c r="K308" s="4"/>
      <c r="L308" s="4"/>
      <c r="M308" s="4"/>
      <c r="N308" s="4"/>
    </row>
    <row r="309" spans="2:14" ht="19.5" customHeight="1" x14ac:dyDescent="0.25">
      <c r="B309" s="4"/>
      <c r="C309" s="4"/>
      <c r="D309" s="4"/>
      <c r="I309" s="4"/>
      <c r="J309" s="4"/>
      <c r="K309" s="4"/>
      <c r="L309" s="4"/>
      <c r="M309" s="4"/>
      <c r="N309" s="4"/>
    </row>
    <row r="310" spans="2:14" ht="19.5" customHeight="1" x14ac:dyDescent="0.25">
      <c r="B310" s="4"/>
      <c r="C310" s="4"/>
      <c r="D310" s="4"/>
      <c r="I310" s="4"/>
      <c r="J310" s="4"/>
      <c r="K310" s="4"/>
      <c r="L310" s="4"/>
      <c r="M310" s="4"/>
      <c r="N310" s="4"/>
    </row>
    <row r="311" spans="2:14" ht="19.5" customHeight="1" x14ac:dyDescent="0.25">
      <c r="B311" s="4"/>
      <c r="C311" s="4"/>
      <c r="D311" s="4"/>
      <c r="I311" s="4"/>
      <c r="J311" s="4"/>
      <c r="K311" s="4"/>
      <c r="L311" s="4"/>
      <c r="M311" s="4"/>
      <c r="N311" s="4"/>
    </row>
    <row r="312" spans="2:14" ht="19.5" customHeight="1" x14ac:dyDescent="0.25">
      <c r="B312" s="4"/>
      <c r="C312" s="4"/>
      <c r="D312" s="4"/>
      <c r="I312" s="4"/>
      <c r="J312" s="4"/>
      <c r="K312" s="4"/>
      <c r="L312" s="4"/>
      <c r="M312" s="4"/>
      <c r="N312" s="4"/>
    </row>
    <row r="313" spans="2:14" ht="19.5" customHeight="1" x14ac:dyDescent="0.25">
      <c r="B313" s="4"/>
      <c r="C313" s="4"/>
      <c r="D313" s="4"/>
      <c r="I313" s="4"/>
      <c r="J313" s="4"/>
      <c r="K313" s="4"/>
      <c r="L313" s="4"/>
      <c r="M313" s="4"/>
      <c r="N313" s="4"/>
    </row>
    <row r="314" spans="2:14" ht="19.5" customHeight="1" x14ac:dyDescent="0.25">
      <c r="B314" s="4"/>
      <c r="C314" s="4"/>
      <c r="D314" s="4"/>
      <c r="I314" s="4"/>
      <c r="J314" s="4"/>
      <c r="K314" s="4"/>
      <c r="L314" s="4"/>
      <c r="M314" s="4"/>
      <c r="N314" s="4"/>
    </row>
    <row r="315" spans="2:14" ht="19.5" customHeight="1" x14ac:dyDescent="0.25">
      <c r="B315" s="4"/>
      <c r="C315" s="4"/>
      <c r="D315" s="4"/>
      <c r="I315" s="4"/>
      <c r="J315" s="4"/>
      <c r="K315" s="4"/>
      <c r="L315" s="4"/>
      <c r="M315" s="4"/>
      <c r="N315" s="4"/>
    </row>
    <row r="316" spans="2:14" ht="19.5" customHeight="1" x14ac:dyDescent="0.25">
      <c r="B316" s="4"/>
      <c r="C316" s="4"/>
      <c r="D316" s="4"/>
      <c r="I316" s="4"/>
      <c r="J316" s="4"/>
      <c r="K316" s="4"/>
      <c r="L316" s="4"/>
      <c r="M316" s="4"/>
      <c r="N316" s="4"/>
    </row>
    <row r="317" spans="2:14" ht="19.5" customHeight="1" x14ac:dyDescent="0.25">
      <c r="B317" s="4"/>
      <c r="C317" s="4"/>
      <c r="D317" s="4"/>
      <c r="I317" s="4"/>
      <c r="J317" s="4"/>
      <c r="K317" s="4"/>
      <c r="L317" s="4"/>
      <c r="M317" s="4"/>
      <c r="N317" s="4"/>
    </row>
    <row r="318" spans="2:14" ht="19.5" customHeight="1" x14ac:dyDescent="0.25">
      <c r="B318" s="4"/>
      <c r="C318" s="4"/>
      <c r="D318" s="4"/>
      <c r="I318" s="4"/>
      <c r="J318" s="4"/>
      <c r="K318" s="4"/>
      <c r="L318" s="4"/>
      <c r="M318" s="4"/>
      <c r="N318" s="4"/>
    </row>
    <row r="319" spans="2:14" ht="19.5" customHeight="1" x14ac:dyDescent="0.25">
      <c r="B319" s="4"/>
      <c r="C319" s="4"/>
      <c r="D319" s="4"/>
      <c r="I319" s="4"/>
      <c r="J319" s="4"/>
      <c r="K319" s="4"/>
      <c r="L319" s="4"/>
      <c r="M319" s="4"/>
      <c r="N319" s="4"/>
    </row>
    <row r="320" spans="2:14" ht="19.5" customHeight="1" x14ac:dyDescent="0.25">
      <c r="B320" s="4"/>
      <c r="C320" s="4"/>
      <c r="D320" s="4"/>
      <c r="I320" s="4"/>
      <c r="J320" s="4"/>
      <c r="K320" s="4"/>
      <c r="L320" s="4"/>
      <c r="M320" s="4"/>
      <c r="N320" s="4"/>
    </row>
    <row r="321" spans="2:14" ht="19.5" customHeight="1" x14ac:dyDescent="0.25">
      <c r="B321" s="4"/>
      <c r="C321" s="4"/>
      <c r="D321" s="4"/>
      <c r="I321" s="4"/>
      <c r="J321" s="4"/>
      <c r="K321" s="4"/>
      <c r="L321" s="4"/>
      <c r="M321" s="4"/>
      <c r="N321" s="4"/>
    </row>
    <row r="322" spans="2:14" ht="19.5" customHeight="1" x14ac:dyDescent="0.25">
      <c r="B322" s="4"/>
      <c r="C322" s="4"/>
      <c r="D322" s="4"/>
      <c r="I322" s="4"/>
      <c r="J322" s="4"/>
      <c r="K322" s="4"/>
      <c r="L322" s="4"/>
      <c r="M322" s="4"/>
      <c r="N322" s="4"/>
    </row>
    <row r="323" spans="2:14" ht="19.5" customHeight="1" x14ac:dyDescent="0.25">
      <c r="B323" s="4"/>
      <c r="C323" s="4"/>
      <c r="D323" s="4"/>
      <c r="I323" s="4"/>
      <c r="J323" s="4"/>
      <c r="K323" s="4"/>
      <c r="L323" s="4"/>
      <c r="M323" s="4"/>
      <c r="N323" s="4"/>
    </row>
    <row r="324" spans="2:14" ht="19.5" customHeight="1" x14ac:dyDescent="0.25">
      <c r="B324" s="4"/>
      <c r="C324" s="4"/>
      <c r="D324" s="4"/>
      <c r="I324" s="4"/>
      <c r="J324" s="4"/>
      <c r="K324" s="4"/>
      <c r="L324" s="4"/>
      <c r="M324" s="4"/>
      <c r="N324" s="4"/>
    </row>
    <row r="325" spans="2:14" ht="19.5" customHeight="1" x14ac:dyDescent="0.25">
      <c r="B325" s="4"/>
      <c r="C325" s="4"/>
      <c r="D325" s="4"/>
      <c r="I325" s="4"/>
      <c r="J325" s="4"/>
      <c r="K325" s="4"/>
      <c r="L325" s="4"/>
      <c r="M325" s="4"/>
      <c r="N325" s="4"/>
    </row>
    <row r="326" spans="2:14" ht="19.5" customHeight="1" x14ac:dyDescent="0.25">
      <c r="B326" s="4"/>
      <c r="C326" s="4"/>
      <c r="D326" s="4"/>
      <c r="I326" s="4"/>
      <c r="J326" s="4"/>
      <c r="K326" s="4"/>
      <c r="L326" s="4"/>
      <c r="M326" s="4"/>
      <c r="N326" s="4"/>
    </row>
    <row r="327" spans="2:14" ht="19.5" customHeight="1" x14ac:dyDescent="0.25">
      <c r="B327" s="4"/>
      <c r="C327" s="4"/>
      <c r="D327" s="4"/>
      <c r="I327" s="4"/>
      <c r="J327" s="4"/>
      <c r="K327" s="4"/>
      <c r="L327" s="4"/>
      <c r="M327" s="4"/>
      <c r="N327" s="4"/>
    </row>
    <row r="328" spans="2:14" ht="19.5" customHeight="1" x14ac:dyDescent="0.25">
      <c r="B328" s="4"/>
      <c r="C328" s="4"/>
      <c r="D328" s="4"/>
      <c r="I328" s="4"/>
      <c r="J328" s="4"/>
      <c r="K328" s="4"/>
      <c r="L328" s="4"/>
      <c r="M328" s="4"/>
      <c r="N328" s="4"/>
    </row>
    <row r="329" spans="2:14" ht="19.5" customHeight="1" x14ac:dyDescent="0.25">
      <c r="B329" s="4"/>
      <c r="C329" s="4"/>
      <c r="D329" s="4"/>
      <c r="I329" s="4"/>
      <c r="J329" s="4"/>
      <c r="K329" s="4"/>
      <c r="L329" s="4"/>
      <c r="M329" s="4"/>
      <c r="N329" s="4"/>
    </row>
    <row r="330" spans="2:14" ht="19.5" customHeight="1" x14ac:dyDescent="0.25">
      <c r="B330" s="4"/>
      <c r="C330" s="4"/>
      <c r="D330" s="4"/>
      <c r="I330" s="4"/>
      <c r="J330" s="4"/>
      <c r="K330" s="4"/>
      <c r="L330" s="4"/>
      <c r="M330" s="4"/>
      <c r="N330" s="4"/>
    </row>
    <row r="331" spans="2:14" ht="19.5" customHeight="1" x14ac:dyDescent="0.25">
      <c r="B331" s="4"/>
      <c r="C331" s="4"/>
      <c r="D331" s="4"/>
      <c r="I331" s="4"/>
      <c r="J331" s="4"/>
      <c r="K331" s="4"/>
      <c r="L331" s="4"/>
      <c r="M331" s="4"/>
      <c r="N331" s="4"/>
    </row>
    <row r="332" spans="2:14" ht="19.5" customHeight="1" x14ac:dyDescent="0.25">
      <c r="B332" s="4"/>
      <c r="C332" s="4"/>
      <c r="D332" s="4"/>
      <c r="I332" s="4"/>
      <c r="J332" s="4"/>
      <c r="K332" s="4"/>
      <c r="L332" s="4"/>
      <c r="M332" s="4"/>
      <c r="N332" s="4"/>
    </row>
    <row r="333" spans="2:14" ht="19.5" customHeight="1" x14ac:dyDescent="0.25">
      <c r="B333" s="4"/>
      <c r="C333" s="4"/>
      <c r="D333" s="4"/>
      <c r="I333" s="4"/>
      <c r="J333" s="4"/>
      <c r="K333" s="4"/>
      <c r="L333" s="4"/>
      <c r="M333" s="4"/>
      <c r="N333" s="4"/>
    </row>
    <row r="334" spans="2:14" ht="19.5" customHeight="1" x14ac:dyDescent="0.25">
      <c r="B334" s="4"/>
      <c r="C334" s="4"/>
      <c r="D334" s="4"/>
      <c r="I334" s="4"/>
      <c r="J334" s="4"/>
      <c r="K334" s="4"/>
      <c r="L334" s="4"/>
      <c r="M334" s="4"/>
      <c r="N334" s="4"/>
    </row>
    <row r="335" spans="2:14" ht="19.5" customHeight="1" x14ac:dyDescent="0.25">
      <c r="B335" s="4"/>
      <c r="C335" s="4"/>
      <c r="D335" s="4"/>
      <c r="I335" s="4"/>
      <c r="J335" s="4"/>
      <c r="K335" s="4"/>
      <c r="L335" s="4"/>
      <c r="M335" s="4"/>
      <c r="N335" s="4"/>
    </row>
    <row r="336" spans="2:14" ht="19.5" customHeight="1" x14ac:dyDescent="0.25">
      <c r="B336" s="4"/>
      <c r="C336" s="4"/>
      <c r="D336" s="4"/>
      <c r="I336" s="4"/>
      <c r="J336" s="4"/>
      <c r="K336" s="4"/>
      <c r="L336" s="4"/>
      <c r="M336" s="4"/>
      <c r="N336" s="4"/>
    </row>
    <row r="337" spans="2:14" ht="19.5" customHeight="1" x14ac:dyDescent="0.25">
      <c r="B337" s="4"/>
      <c r="C337" s="4"/>
      <c r="D337" s="4"/>
      <c r="I337" s="4"/>
      <c r="J337" s="4"/>
      <c r="K337" s="4"/>
      <c r="L337" s="4"/>
      <c r="M337" s="4"/>
      <c r="N337" s="4"/>
    </row>
    <row r="338" spans="2:14" ht="19.5" customHeight="1" x14ac:dyDescent="0.25">
      <c r="B338" s="4"/>
      <c r="C338" s="4"/>
      <c r="D338" s="4"/>
      <c r="I338" s="4"/>
      <c r="J338" s="4"/>
      <c r="K338" s="4"/>
      <c r="L338" s="4"/>
      <c r="M338" s="4"/>
      <c r="N338" s="4"/>
    </row>
    <row r="339" spans="2:14" ht="19.5" customHeight="1" x14ac:dyDescent="0.25">
      <c r="B339" s="4"/>
      <c r="C339" s="4"/>
      <c r="D339" s="4"/>
      <c r="I339" s="4"/>
      <c r="J339" s="4"/>
      <c r="K339" s="4"/>
      <c r="L339" s="4"/>
      <c r="M339" s="4"/>
      <c r="N339" s="4"/>
    </row>
    <row r="340" spans="2:14" ht="19.5" customHeight="1" x14ac:dyDescent="0.25">
      <c r="B340" s="4"/>
      <c r="C340" s="4"/>
      <c r="D340" s="4"/>
      <c r="I340" s="4"/>
      <c r="J340" s="4"/>
      <c r="K340" s="4"/>
      <c r="L340" s="4"/>
      <c r="M340" s="4"/>
      <c r="N340" s="4"/>
    </row>
    <row r="341" spans="2:14" ht="19.5" customHeight="1" x14ac:dyDescent="0.25">
      <c r="B341" s="4"/>
      <c r="C341" s="4"/>
      <c r="D341" s="4"/>
      <c r="I341" s="4"/>
      <c r="J341" s="4"/>
      <c r="K341" s="4"/>
      <c r="L341" s="4"/>
      <c r="M341" s="4"/>
      <c r="N341" s="4"/>
    </row>
    <row r="342" spans="2:14" ht="19.5" customHeight="1" x14ac:dyDescent="0.25">
      <c r="B342" s="4"/>
      <c r="C342" s="4"/>
      <c r="D342" s="4"/>
      <c r="I342" s="4"/>
      <c r="J342" s="4"/>
      <c r="K342" s="4"/>
      <c r="L342" s="4"/>
      <c r="M342" s="4"/>
      <c r="N342" s="4"/>
    </row>
    <row r="343" spans="2:14" ht="19.5" customHeight="1" x14ac:dyDescent="0.25">
      <c r="B343" s="4"/>
      <c r="C343" s="4"/>
      <c r="D343" s="4"/>
      <c r="I343" s="4"/>
      <c r="J343" s="4"/>
      <c r="K343" s="4"/>
      <c r="L343" s="4"/>
      <c r="M343" s="4"/>
      <c r="N343" s="4"/>
    </row>
    <row r="344" spans="2:14" ht="19.5" customHeight="1" x14ac:dyDescent="0.25">
      <c r="B344" s="4"/>
      <c r="C344" s="4"/>
      <c r="D344" s="4"/>
      <c r="I344" s="4"/>
      <c r="J344" s="4"/>
      <c r="K344" s="4"/>
      <c r="L344" s="4"/>
      <c r="M344" s="4"/>
      <c r="N344" s="4"/>
    </row>
    <row r="345" spans="2:14" ht="19.5" customHeight="1" x14ac:dyDescent="0.25">
      <c r="B345" s="4"/>
      <c r="C345" s="4"/>
      <c r="D345" s="4"/>
      <c r="I345" s="4"/>
      <c r="J345" s="4"/>
      <c r="K345" s="4"/>
      <c r="L345" s="4"/>
      <c r="M345" s="4"/>
      <c r="N345" s="4"/>
    </row>
    <row r="346" spans="2:14" ht="19.5" customHeight="1" x14ac:dyDescent="0.25">
      <c r="B346" s="4"/>
      <c r="C346" s="4"/>
      <c r="D346" s="4"/>
      <c r="I346" s="4"/>
      <c r="J346" s="4"/>
      <c r="K346" s="4"/>
      <c r="L346" s="4"/>
      <c r="M346" s="4"/>
      <c r="N346" s="4"/>
    </row>
    <row r="347" spans="2:14" ht="19.5" customHeight="1" x14ac:dyDescent="0.25">
      <c r="B347" s="4"/>
      <c r="C347" s="4"/>
      <c r="D347" s="4"/>
      <c r="I347" s="4"/>
      <c r="J347" s="4"/>
      <c r="K347" s="4"/>
      <c r="L347" s="4"/>
      <c r="M347" s="4"/>
      <c r="N347" s="4"/>
    </row>
    <row r="348" spans="2:14" ht="19.5" customHeight="1" x14ac:dyDescent="0.25">
      <c r="B348" s="4"/>
      <c r="C348" s="4"/>
      <c r="D348" s="4"/>
      <c r="I348" s="4"/>
      <c r="J348" s="4"/>
      <c r="K348" s="4"/>
      <c r="L348" s="4"/>
      <c r="M348" s="4"/>
      <c r="N348" s="4"/>
    </row>
    <row r="349" spans="2:14" ht="19.5" customHeight="1" x14ac:dyDescent="0.25">
      <c r="B349" s="4"/>
      <c r="C349" s="4"/>
      <c r="D349" s="4"/>
      <c r="I349" s="4"/>
      <c r="J349" s="4"/>
      <c r="K349" s="4"/>
      <c r="L349" s="4"/>
      <c r="M349" s="4"/>
      <c r="N349" s="4"/>
    </row>
    <row r="350" spans="2:14" ht="19.5" customHeight="1" x14ac:dyDescent="0.25">
      <c r="B350" s="4"/>
      <c r="C350" s="4"/>
      <c r="D350" s="4"/>
      <c r="I350" s="4"/>
      <c r="J350" s="4"/>
      <c r="K350" s="4"/>
      <c r="L350" s="4"/>
      <c r="M350" s="4"/>
      <c r="N350" s="4"/>
    </row>
    <row r="351" spans="2:14" ht="19.5" customHeight="1" x14ac:dyDescent="0.25">
      <c r="B351" s="4"/>
      <c r="C351" s="4"/>
      <c r="D351" s="4"/>
      <c r="I351" s="4"/>
      <c r="J351" s="4"/>
      <c r="K351" s="4"/>
      <c r="L351" s="4"/>
      <c r="M351" s="4"/>
      <c r="N351" s="4"/>
    </row>
    <row r="352" spans="2:14" ht="19.5" customHeight="1" x14ac:dyDescent="0.25">
      <c r="B352" s="4"/>
      <c r="C352" s="4"/>
      <c r="D352" s="4"/>
      <c r="I352" s="4"/>
      <c r="J352" s="4"/>
      <c r="K352" s="4"/>
      <c r="L352" s="4"/>
      <c r="M352" s="4"/>
      <c r="N352" s="4"/>
    </row>
    <row r="353" spans="2:14" ht="19.5" customHeight="1" x14ac:dyDescent="0.25">
      <c r="B353" s="4"/>
      <c r="C353" s="4"/>
      <c r="D353" s="4"/>
      <c r="I353" s="4"/>
      <c r="J353" s="4"/>
      <c r="K353" s="4"/>
      <c r="L353" s="4"/>
      <c r="M353" s="4"/>
      <c r="N353" s="4"/>
    </row>
    <row r="354" spans="2:14" ht="19.5" customHeight="1" x14ac:dyDescent="0.25">
      <c r="B354" s="4"/>
      <c r="C354" s="4"/>
      <c r="D354" s="4"/>
      <c r="I354" s="4"/>
      <c r="J354" s="4"/>
      <c r="K354" s="4"/>
      <c r="L354" s="4"/>
      <c r="M354" s="4"/>
      <c r="N354" s="4"/>
    </row>
    <row r="355" spans="2:14" ht="19.5" customHeight="1" x14ac:dyDescent="0.25">
      <c r="B355" s="4"/>
      <c r="C355" s="4"/>
      <c r="D355" s="4"/>
      <c r="I355" s="4"/>
      <c r="J355" s="4"/>
      <c r="K355" s="4"/>
      <c r="L355" s="4"/>
      <c r="M355" s="4"/>
      <c r="N355" s="4"/>
    </row>
    <row r="356" spans="2:14" ht="19.5" customHeight="1" x14ac:dyDescent="0.25">
      <c r="B356" s="4"/>
      <c r="C356" s="4"/>
      <c r="D356" s="4"/>
      <c r="I356" s="4"/>
      <c r="J356" s="4"/>
      <c r="K356" s="4"/>
      <c r="L356" s="4"/>
      <c r="M356" s="4"/>
      <c r="N356" s="4"/>
    </row>
    <row r="357" spans="2:14" ht="19.5" customHeight="1" x14ac:dyDescent="0.25">
      <c r="B357" s="4"/>
      <c r="C357" s="4"/>
      <c r="D357" s="4"/>
      <c r="I357" s="4"/>
      <c r="J357" s="4"/>
      <c r="K357" s="4"/>
      <c r="L357" s="4"/>
      <c r="M357" s="4"/>
      <c r="N357" s="4"/>
    </row>
    <row r="358" spans="2:14" ht="19.5" customHeight="1" x14ac:dyDescent="0.25">
      <c r="B358" s="4"/>
      <c r="C358" s="4"/>
      <c r="D358" s="4"/>
      <c r="I358" s="4"/>
      <c r="J358" s="4"/>
      <c r="K358" s="4"/>
      <c r="L358" s="4"/>
      <c r="M358" s="4"/>
      <c r="N358" s="4"/>
    </row>
    <row r="359" spans="2:14" ht="19.5" customHeight="1" x14ac:dyDescent="0.25">
      <c r="B359" s="4"/>
      <c r="C359" s="4"/>
      <c r="D359" s="4"/>
      <c r="I359" s="4"/>
      <c r="J359" s="4"/>
      <c r="K359" s="4"/>
      <c r="L359" s="4"/>
      <c r="M359" s="4"/>
      <c r="N359" s="4"/>
    </row>
    <row r="360" spans="2:14" ht="19.5" customHeight="1" x14ac:dyDescent="0.25">
      <c r="B360" s="4"/>
      <c r="C360" s="4"/>
      <c r="D360" s="4"/>
      <c r="I360" s="4"/>
      <c r="J360" s="4"/>
      <c r="K360" s="4"/>
      <c r="L360" s="4"/>
      <c r="M360" s="4"/>
      <c r="N360" s="4"/>
    </row>
    <row r="361" spans="2:14" ht="19.5" customHeight="1" x14ac:dyDescent="0.25">
      <c r="B361" s="4"/>
      <c r="C361" s="4"/>
      <c r="D361" s="4"/>
      <c r="I361" s="4"/>
      <c r="J361" s="4"/>
      <c r="K361" s="4"/>
      <c r="L361" s="4"/>
      <c r="M361" s="4"/>
      <c r="N361" s="4"/>
    </row>
    <row r="362" spans="2:14" ht="19.5" customHeight="1" x14ac:dyDescent="0.25">
      <c r="B362" s="4"/>
      <c r="C362" s="4"/>
      <c r="D362" s="4"/>
      <c r="I362" s="4"/>
      <c r="J362" s="4"/>
      <c r="K362" s="4"/>
      <c r="L362" s="4"/>
      <c r="M362" s="4"/>
      <c r="N362" s="4"/>
    </row>
    <row r="363" spans="2:14" ht="19.5" customHeight="1" x14ac:dyDescent="0.25">
      <c r="B363" s="4"/>
      <c r="C363" s="4"/>
      <c r="D363" s="4"/>
      <c r="I363" s="4"/>
      <c r="J363" s="2"/>
      <c r="K363" s="2"/>
      <c r="M363" s="2"/>
    </row>
    <row r="364" spans="2:14" ht="19.5" customHeight="1" x14ac:dyDescent="0.25">
      <c r="B364" s="4"/>
      <c r="C364" s="4"/>
      <c r="D364" s="4"/>
      <c r="I364" s="4"/>
      <c r="J364" s="2"/>
      <c r="K364" s="2"/>
      <c r="M364" s="2"/>
    </row>
    <row r="365" spans="2:14" ht="19.5" customHeight="1" x14ac:dyDescent="0.25">
      <c r="B365" s="4"/>
      <c r="C365" s="4"/>
      <c r="D365" s="4"/>
      <c r="I365" s="4"/>
      <c r="J365" s="2"/>
      <c r="K365" s="2"/>
      <c r="M365" s="2"/>
    </row>
    <row r="366" spans="2:14" ht="19.5" customHeight="1" x14ac:dyDescent="0.25">
      <c r="B366" s="4"/>
      <c r="C366" s="4"/>
      <c r="D366" s="4"/>
      <c r="I366" s="4"/>
      <c r="J366" s="2"/>
      <c r="K366" s="2"/>
      <c r="M366" s="2"/>
    </row>
    <row r="367" spans="2:14" ht="19.5" customHeight="1" x14ac:dyDescent="0.25">
      <c r="B367" s="4"/>
      <c r="C367" s="4"/>
      <c r="D367" s="4"/>
      <c r="I367" s="4"/>
      <c r="J367" s="2"/>
      <c r="K367" s="2"/>
      <c r="M367" s="2"/>
    </row>
    <row r="368" spans="2:14" ht="19.5" customHeight="1" x14ac:dyDescent="0.25">
      <c r="B368" s="4"/>
      <c r="C368" s="4"/>
      <c r="D368" s="4"/>
      <c r="I368" s="4"/>
      <c r="J368" s="2"/>
      <c r="K368" s="2"/>
      <c r="M368" s="2"/>
    </row>
    <row r="369" spans="2:13" ht="19.5" customHeight="1" x14ac:dyDescent="0.25">
      <c r="B369" s="4"/>
      <c r="C369" s="4"/>
      <c r="D369" s="4"/>
      <c r="I369" s="4"/>
      <c r="J369" s="2"/>
      <c r="K369" s="2"/>
      <c r="M369" s="2"/>
    </row>
    <row r="370" spans="2:13" ht="19.5" customHeight="1" x14ac:dyDescent="0.25">
      <c r="B370" s="4"/>
      <c r="C370" s="4"/>
      <c r="D370" s="4"/>
      <c r="I370" s="4"/>
      <c r="J370" s="2"/>
      <c r="K370" s="2"/>
      <c r="M370" s="2"/>
    </row>
    <row r="371" spans="2:13" ht="19.5" customHeight="1" x14ac:dyDescent="0.25">
      <c r="B371" s="4"/>
      <c r="C371" s="4"/>
      <c r="D371" s="4"/>
      <c r="I371" s="4"/>
      <c r="J371" s="2"/>
      <c r="K371" s="2"/>
      <c r="M371" s="2"/>
    </row>
    <row r="372" spans="2:13" ht="19.5" customHeight="1" x14ac:dyDescent="0.25">
      <c r="B372" s="4"/>
      <c r="C372" s="4"/>
      <c r="D372" s="4"/>
      <c r="I372" s="4"/>
      <c r="J372" s="2"/>
      <c r="K372" s="2"/>
      <c r="M372" s="2"/>
    </row>
    <row r="373" spans="2:13" ht="19.5" customHeight="1" x14ac:dyDescent="0.25">
      <c r="B373" s="4"/>
      <c r="C373" s="4"/>
      <c r="D373" s="4"/>
      <c r="I373" s="4"/>
      <c r="J373" s="2"/>
      <c r="K373" s="2"/>
      <c r="M373" s="2"/>
    </row>
    <row r="374" spans="2:13" ht="19.5" customHeight="1" x14ac:dyDescent="0.25">
      <c r="B374" s="4"/>
      <c r="C374" s="4"/>
      <c r="D374" s="4"/>
      <c r="I374" s="4"/>
      <c r="J374" s="2"/>
      <c r="K374" s="2"/>
      <c r="M374" s="2"/>
    </row>
    <row r="375" spans="2:13" ht="19.5" customHeight="1" x14ac:dyDescent="0.25">
      <c r="B375" s="4"/>
      <c r="C375" s="4"/>
      <c r="D375" s="4"/>
      <c r="I375" s="4"/>
      <c r="J375" s="2"/>
      <c r="K375" s="2"/>
      <c r="M375" s="2"/>
    </row>
    <row r="376" spans="2:13" ht="19.5" customHeight="1" x14ac:dyDescent="0.25">
      <c r="B376" s="4"/>
      <c r="C376" s="4"/>
      <c r="D376" s="4"/>
      <c r="I376" s="4"/>
      <c r="J376" s="2"/>
      <c r="K376" s="2"/>
      <c r="M376" s="2"/>
    </row>
    <row r="377" spans="2:13" ht="19.5" customHeight="1" x14ac:dyDescent="0.25">
      <c r="B377" s="4"/>
      <c r="C377" s="4"/>
      <c r="D377" s="4"/>
      <c r="I377" s="4"/>
      <c r="J377" s="2"/>
      <c r="K377" s="2"/>
      <c r="M377" s="2"/>
    </row>
    <row r="378" spans="2:13" ht="19.5" customHeight="1" x14ac:dyDescent="0.25">
      <c r="B378" s="4"/>
      <c r="C378" s="4"/>
      <c r="D378" s="4"/>
      <c r="I378" s="4"/>
      <c r="J378" s="2"/>
      <c r="K378" s="2"/>
      <c r="M378" s="2"/>
    </row>
    <row r="379" spans="2:13" ht="19.5" customHeight="1" x14ac:dyDescent="0.25">
      <c r="B379" s="4"/>
      <c r="C379" s="4"/>
      <c r="D379" s="4"/>
      <c r="I379" s="4"/>
      <c r="J379" s="2"/>
      <c r="K379" s="2"/>
      <c r="M379" s="2"/>
    </row>
    <row r="380" spans="2:13" ht="19.5" customHeight="1" x14ac:dyDescent="0.25">
      <c r="B380" s="4"/>
      <c r="C380" s="4"/>
      <c r="D380" s="4"/>
      <c r="I380" s="4"/>
      <c r="J380" s="2"/>
      <c r="K380" s="2"/>
      <c r="M380" s="2"/>
    </row>
    <row r="381" spans="2:13" ht="19.5" customHeight="1" x14ac:dyDescent="0.25">
      <c r="B381" s="4"/>
      <c r="C381" s="4"/>
      <c r="D381" s="4"/>
      <c r="I381" s="4"/>
      <c r="J381" s="2"/>
      <c r="K381" s="2"/>
      <c r="M381" s="2"/>
    </row>
    <row r="382" spans="2:13" ht="19.5" customHeight="1" x14ac:dyDescent="0.25">
      <c r="B382" s="4"/>
      <c r="C382" s="4"/>
      <c r="D382" s="4"/>
      <c r="I382" s="4"/>
      <c r="J382" s="2"/>
      <c r="K382" s="2"/>
      <c r="M382" s="2"/>
    </row>
    <row r="383" spans="2:13" ht="19.5" customHeight="1" x14ac:dyDescent="0.25">
      <c r="B383" s="4"/>
      <c r="C383" s="4"/>
      <c r="D383" s="4"/>
      <c r="I383" s="4"/>
      <c r="J383" s="2"/>
      <c r="K383" s="2"/>
      <c r="M383" s="2"/>
    </row>
    <row r="384" spans="2:13" ht="19.5" customHeight="1" x14ac:dyDescent="0.25">
      <c r="B384" s="4"/>
      <c r="C384" s="4"/>
      <c r="D384" s="4"/>
      <c r="I384" s="4"/>
      <c r="J384" s="2"/>
      <c r="K384" s="2"/>
      <c r="M384" s="2"/>
    </row>
    <row r="385" spans="2:13" ht="19.5" customHeight="1" x14ac:dyDescent="0.25">
      <c r="B385" s="4"/>
      <c r="C385" s="4"/>
      <c r="D385" s="4"/>
      <c r="I385" s="4"/>
      <c r="J385" s="2"/>
      <c r="K385" s="2"/>
      <c r="M385" s="2"/>
    </row>
    <row r="386" spans="2:13" ht="19.5" customHeight="1" x14ac:dyDescent="0.25">
      <c r="B386" s="4"/>
      <c r="C386" s="4"/>
      <c r="D386" s="4"/>
      <c r="I386" s="4"/>
      <c r="J386" s="2"/>
      <c r="K386" s="2"/>
      <c r="M386" s="2"/>
    </row>
    <row r="387" spans="2:13" ht="19.5" customHeight="1" x14ac:dyDescent="0.25">
      <c r="B387" s="4"/>
      <c r="C387" s="4"/>
      <c r="D387" s="4"/>
      <c r="I387" s="4"/>
      <c r="J387" s="2"/>
      <c r="K387" s="2"/>
      <c r="M387" s="2"/>
    </row>
    <row r="388" spans="2:13" ht="19.5" customHeight="1" x14ac:dyDescent="0.25">
      <c r="B388" s="4"/>
      <c r="C388" s="4"/>
      <c r="D388" s="4"/>
      <c r="I388" s="4"/>
      <c r="J388" s="2"/>
      <c r="K388" s="2"/>
      <c r="M388" s="2"/>
    </row>
    <row r="389" spans="2:13" ht="19.5" customHeight="1" x14ac:dyDescent="0.25">
      <c r="B389" s="4"/>
      <c r="C389" s="4"/>
      <c r="D389" s="4"/>
      <c r="I389" s="4"/>
      <c r="J389" s="2"/>
      <c r="K389" s="2"/>
      <c r="M389" s="2"/>
    </row>
    <row r="390" spans="2:13" ht="19.5" customHeight="1" x14ac:dyDescent="0.25">
      <c r="B390" s="4"/>
      <c r="C390" s="4"/>
      <c r="D390" s="4"/>
      <c r="I390" s="4"/>
      <c r="J390" s="2"/>
      <c r="K390" s="2"/>
      <c r="M390" s="2"/>
    </row>
  </sheetData>
  <autoFilter ref="A2:P295"/>
  <mergeCells count="83">
    <mergeCell ref="O131:O138"/>
    <mergeCell ref="R208:R209"/>
    <mergeCell ref="A288:A293"/>
    <mergeCell ref="B288:B293"/>
    <mergeCell ref="B140:B145"/>
    <mergeCell ref="B160:B171"/>
    <mergeCell ref="A160:A171"/>
    <mergeCell ref="B146:B151"/>
    <mergeCell ref="A146:A151"/>
    <mergeCell ref="B152:B153"/>
    <mergeCell ref="A152:A153"/>
    <mergeCell ref="A140:A145"/>
    <mergeCell ref="A154:A159"/>
    <mergeCell ref="B154:B159"/>
    <mergeCell ref="B206:B209"/>
    <mergeCell ref="A206:A209"/>
    <mergeCell ref="B275:B276"/>
    <mergeCell ref="A275:A276"/>
    <mergeCell ref="A280:A283"/>
    <mergeCell ref="B280:B283"/>
    <mergeCell ref="B294:B295"/>
    <mergeCell ref="A294:A295"/>
    <mergeCell ref="A278:A279"/>
    <mergeCell ref="B278:B279"/>
    <mergeCell ref="A284:A287"/>
    <mergeCell ref="B284:B287"/>
    <mergeCell ref="B113:B118"/>
    <mergeCell ref="B91:B99"/>
    <mergeCell ref="A91:A99"/>
    <mergeCell ref="B100:B102"/>
    <mergeCell ref="A106:A112"/>
    <mergeCell ref="B106:B112"/>
    <mergeCell ref="B103:B105"/>
    <mergeCell ref="B119:B130"/>
    <mergeCell ref="A119:A130"/>
    <mergeCell ref="B136:B139"/>
    <mergeCell ref="A131:A135"/>
    <mergeCell ref="B131:B135"/>
    <mergeCell ref="B21:B54"/>
    <mergeCell ref="B55:B62"/>
    <mergeCell ref="A1:I1"/>
    <mergeCell ref="B3:B11"/>
    <mergeCell ref="A55:A62"/>
    <mergeCell ref="A3:A11"/>
    <mergeCell ref="B12:B20"/>
    <mergeCell ref="A12:A20"/>
    <mergeCell ref="A21:A54"/>
    <mergeCell ref="A63:A80"/>
    <mergeCell ref="B63:B80"/>
    <mergeCell ref="A81:A87"/>
    <mergeCell ref="B81:B87"/>
    <mergeCell ref="A136:A139"/>
    <mergeCell ref="B210:B219"/>
    <mergeCell ref="A210:A219"/>
    <mergeCell ref="B192:B203"/>
    <mergeCell ref="A192:A203"/>
    <mergeCell ref="B204:B205"/>
    <mergeCell ref="A204:A205"/>
    <mergeCell ref="B172:B179"/>
    <mergeCell ref="A172:A179"/>
    <mergeCell ref="B180:B191"/>
    <mergeCell ref="A180:A191"/>
    <mergeCell ref="A103:A105"/>
    <mergeCell ref="A100:A102"/>
    <mergeCell ref="A113:A118"/>
    <mergeCell ref="B250:B253"/>
    <mergeCell ref="A250:A253"/>
    <mergeCell ref="B220:B232"/>
    <mergeCell ref="A220:A232"/>
    <mergeCell ref="B233:B238"/>
    <mergeCell ref="A233:A238"/>
    <mergeCell ref="A239:A249"/>
    <mergeCell ref="B239:B249"/>
    <mergeCell ref="A269:A272"/>
    <mergeCell ref="B269:B272"/>
    <mergeCell ref="B273:B274"/>
    <mergeCell ref="A273:A274"/>
    <mergeCell ref="B264:B267"/>
    <mergeCell ref="A264:A267"/>
    <mergeCell ref="B254:B256"/>
    <mergeCell ref="A254:A256"/>
    <mergeCell ref="B257:B263"/>
    <mergeCell ref="A257:A263"/>
  </mergeCells>
  <pageMargins left="0.70866141732283472" right="0.11811023622047245" top="0.74803149606299213" bottom="0.74803149606299213" header="0.31496062992125984" footer="0.31496062992125984"/>
  <pageSetup paperSize="9" scale="65"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M121"/>
  <sheetViews>
    <sheetView workbookViewId="0">
      <selection activeCell="L6" sqref="L6"/>
    </sheetView>
  </sheetViews>
  <sheetFormatPr defaultRowHeight="15" x14ac:dyDescent="0.25"/>
  <cols>
    <col min="1" max="1" width="30.7109375" customWidth="1"/>
    <col min="2" max="2" width="15.42578125" customWidth="1"/>
    <col min="3" max="3" width="14.7109375" customWidth="1"/>
    <col min="4" max="4" width="13.85546875" style="5" customWidth="1"/>
    <col min="5" max="5" width="12.28515625" customWidth="1"/>
    <col min="6" max="6" width="13.7109375" customWidth="1"/>
    <col min="7" max="7" width="11.140625" customWidth="1"/>
    <col min="8" max="8" width="18.7109375" customWidth="1"/>
    <col min="9" max="9" width="17" customWidth="1"/>
    <col min="10" max="10" width="32.5703125" style="6" customWidth="1"/>
    <col min="11" max="11" width="14.140625" customWidth="1"/>
    <col min="12" max="12" width="26.85546875" customWidth="1"/>
  </cols>
  <sheetData>
    <row r="3" spans="1:13" x14ac:dyDescent="0.25">
      <c r="L3" s="7" t="s">
        <v>156</v>
      </c>
    </row>
    <row r="4" spans="1:13" ht="94.5" x14ac:dyDescent="0.25">
      <c r="A4" s="8" t="s">
        <v>157</v>
      </c>
      <c r="B4" s="9" t="s">
        <v>158</v>
      </c>
      <c r="C4" s="9" t="s">
        <v>159</v>
      </c>
      <c r="D4" s="10" t="s">
        <v>160</v>
      </c>
      <c r="E4" s="9" t="s">
        <v>161</v>
      </c>
      <c r="F4" s="9" t="s">
        <v>162</v>
      </c>
      <c r="G4" s="9" t="s">
        <v>163</v>
      </c>
      <c r="H4" s="9" t="s">
        <v>164</v>
      </c>
      <c r="I4" s="9" t="s">
        <v>165</v>
      </c>
      <c r="J4" s="11" t="s">
        <v>166</v>
      </c>
      <c r="K4" s="12"/>
      <c r="L4" s="11" t="s">
        <v>167</v>
      </c>
      <c r="M4" s="12"/>
    </row>
    <row r="5" spans="1:13" x14ac:dyDescent="0.25">
      <c r="A5" s="13" t="s">
        <v>168</v>
      </c>
      <c r="B5" s="14"/>
      <c r="C5" s="14"/>
      <c r="D5" s="15">
        <v>10</v>
      </c>
      <c r="E5" s="14">
        <v>5</v>
      </c>
      <c r="F5" s="14">
        <v>10</v>
      </c>
      <c r="G5" s="14">
        <v>150</v>
      </c>
      <c r="H5" s="14"/>
      <c r="I5" s="14"/>
      <c r="J5" s="14"/>
      <c r="K5" s="16"/>
      <c r="L5" s="16"/>
      <c r="M5" s="16"/>
    </row>
    <row r="6" spans="1:13" ht="15.75" x14ac:dyDescent="0.25">
      <c r="A6" s="17" t="s">
        <v>169</v>
      </c>
      <c r="B6" s="18">
        <v>15410</v>
      </c>
      <c r="C6" s="18">
        <f>B6*1.25</f>
        <v>19262.5</v>
      </c>
      <c r="D6" s="19">
        <f>C6*0.1</f>
        <v>1926.25</v>
      </c>
      <c r="E6" s="18">
        <f>C6*0.05</f>
        <v>963.125</v>
      </c>
      <c r="F6" s="18">
        <f>C6*0.1</f>
        <v>1926.25</v>
      </c>
      <c r="G6" s="18">
        <f>C6*1.5</f>
        <v>28893.75</v>
      </c>
      <c r="H6" s="18"/>
      <c r="I6" s="18">
        <f>(C6+D6+E6+F6+G6+H6)*2/12</f>
        <v>8828.6458333333339</v>
      </c>
      <c r="J6" s="20">
        <f>C6+D6+E6+F6+G6+H6+I6</f>
        <v>61800.520833333336</v>
      </c>
      <c r="L6" s="21">
        <f>ROUND(J6,1)/1000</f>
        <v>61.8005</v>
      </c>
    </row>
    <row r="7" spans="1:13" ht="15.75" x14ac:dyDescent="0.25">
      <c r="A7" s="17" t="s">
        <v>170</v>
      </c>
      <c r="B7" s="18">
        <v>15410</v>
      </c>
      <c r="C7" s="18">
        <f t="shared" ref="C7:C53" si="0">B7*1.25</f>
        <v>19262.5</v>
      </c>
      <c r="D7" s="19"/>
      <c r="E7" s="18">
        <f t="shared" ref="E7:E12" si="1">C7*0.05</f>
        <v>963.125</v>
      </c>
      <c r="F7" s="18">
        <f t="shared" ref="F7:F12" si="2">C7*0.1</f>
        <v>1926.25</v>
      </c>
      <c r="G7" s="18">
        <f t="shared" ref="G7:G12" si="3">C7*1.5</f>
        <v>28893.75</v>
      </c>
      <c r="H7" s="18"/>
      <c r="I7" s="18">
        <f t="shared" ref="I7:I12" si="4">(C7+D7+E7+F7+G7+H7)*2/12</f>
        <v>8507.6041666666661</v>
      </c>
      <c r="J7" s="20">
        <f t="shared" ref="J7:J12" si="5">C7+D7+E7+F7+G7+H7+I7</f>
        <v>59553.229166666664</v>
      </c>
      <c r="L7" s="21">
        <f t="shared" ref="L7:L70" si="6">ROUND(J7,1)/1000</f>
        <v>59.553199999999997</v>
      </c>
    </row>
    <row r="8" spans="1:13" ht="15.75" x14ac:dyDescent="0.25">
      <c r="A8" s="17" t="s">
        <v>171</v>
      </c>
      <c r="B8" s="18">
        <v>15410</v>
      </c>
      <c r="C8" s="18">
        <f t="shared" si="0"/>
        <v>19262.5</v>
      </c>
      <c r="D8" s="19">
        <f>C8*0.25</f>
        <v>4815.625</v>
      </c>
      <c r="E8" s="18">
        <f t="shared" si="1"/>
        <v>963.125</v>
      </c>
      <c r="F8" s="18">
        <f t="shared" si="2"/>
        <v>1926.25</v>
      </c>
      <c r="G8" s="18">
        <f t="shared" si="3"/>
        <v>28893.75</v>
      </c>
      <c r="H8" s="18"/>
      <c r="I8" s="18">
        <f t="shared" si="4"/>
        <v>9310.2083333333339</v>
      </c>
      <c r="J8" s="20">
        <f t="shared" si="5"/>
        <v>65171.458333333336</v>
      </c>
      <c r="L8" s="21">
        <f t="shared" si="6"/>
        <v>65.171499999999995</v>
      </c>
    </row>
    <row r="9" spans="1:13" ht="31.5" customHeight="1" x14ac:dyDescent="0.25">
      <c r="A9" s="35" t="s">
        <v>172</v>
      </c>
      <c r="B9" s="36">
        <v>16630</v>
      </c>
      <c r="C9" s="36">
        <f t="shared" si="0"/>
        <v>20787.5</v>
      </c>
      <c r="D9" s="36"/>
      <c r="E9" s="36">
        <f t="shared" si="1"/>
        <v>1039.375</v>
      </c>
      <c r="F9" s="36">
        <f t="shared" si="2"/>
        <v>2078.75</v>
      </c>
      <c r="G9" s="36">
        <f t="shared" si="3"/>
        <v>31181.25</v>
      </c>
      <c r="H9" s="36">
        <f>C9*0.5</f>
        <v>10393.75</v>
      </c>
      <c r="I9" s="36">
        <f t="shared" si="4"/>
        <v>10913.4375</v>
      </c>
      <c r="J9" s="37">
        <f t="shared" si="5"/>
        <v>76394.0625</v>
      </c>
      <c r="L9" s="21">
        <f t="shared" si="6"/>
        <v>76.394100000000009</v>
      </c>
    </row>
    <row r="10" spans="1:13" s="33" customFormat="1" ht="15.75" x14ac:dyDescent="0.25">
      <c r="A10" s="30" t="s">
        <v>173</v>
      </c>
      <c r="B10" s="31">
        <v>15414</v>
      </c>
      <c r="C10" s="31">
        <f t="shared" si="0"/>
        <v>19267.5</v>
      </c>
      <c r="D10" s="31"/>
      <c r="E10" s="31">
        <f t="shared" si="1"/>
        <v>963.375</v>
      </c>
      <c r="F10" s="31">
        <f t="shared" si="2"/>
        <v>1926.75</v>
      </c>
      <c r="G10" s="31">
        <f t="shared" si="3"/>
        <v>28901.25</v>
      </c>
      <c r="H10" s="31"/>
      <c r="I10" s="31">
        <f t="shared" si="4"/>
        <v>8509.8125</v>
      </c>
      <c r="J10" s="32">
        <f t="shared" si="5"/>
        <v>59568.6875</v>
      </c>
      <c r="L10" s="34">
        <f t="shared" si="6"/>
        <v>59.5687</v>
      </c>
    </row>
    <row r="11" spans="1:13" ht="15.75" x14ac:dyDescent="0.25">
      <c r="A11" s="17" t="s">
        <v>174</v>
      </c>
      <c r="B11" s="18">
        <v>16630</v>
      </c>
      <c r="C11" s="18">
        <f t="shared" si="0"/>
        <v>20787.5</v>
      </c>
      <c r="D11" s="19"/>
      <c r="E11" s="18">
        <f t="shared" si="1"/>
        <v>1039.375</v>
      </c>
      <c r="F11" s="18">
        <f t="shared" si="2"/>
        <v>2078.75</v>
      </c>
      <c r="G11" s="18">
        <f t="shared" si="3"/>
        <v>31181.25</v>
      </c>
      <c r="H11" s="18">
        <f>C11*0.5</f>
        <v>10393.75</v>
      </c>
      <c r="I11" s="18">
        <f t="shared" si="4"/>
        <v>10913.4375</v>
      </c>
      <c r="J11" s="20">
        <f t="shared" si="5"/>
        <v>76394.0625</v>
      </c>
      <c r="L11" s="21">
        <f t="shared" si="6"/>
        <v>76.394100000000009</v>
      </c>
    </row>
    <row r="12" spans="1:13" ht="15.75" x14ac:dyDescent="0.25">
      <c r="A12" s="17" t="s">
        <v>175</v>
      </c>
      <c r="B12" s="18">
        <v>15410</v>
      </c>
      <c r="C12" s="18">
        <f t="shared" si="0"/>
        <v>19262.5</v>
      </c>
      <c r="D12" s="19"/>
      <c r="E12" s="18">
        <f t="shared" si="1"/>
        <v>963.125</v>
      </c>
      <c r="F12" s="18">
        <f t="shared" si="2"/>
        <v>1926.25</v>
      </c>
      <c r="G12" s="18">
        <f t="shared" si="3"/>
        <v>28893.75</v>
      </c>
      <c r="H12" s="18"/>
      <c r="I12" s="18">
        <f t="shared" si="4"/>
        <v>8507.6041666666661</v>
      </c>
      <c r="J12" s="20">
        <f t="shared" si="5"/>
        <v>59553.229166666664</v>
      </c>
      <c r="L12" s="21">
        <f t="shared" si="6"/>
        <v>59.553199999999997</v>
      </c>
    </row>
    <row r="13" spans="1:13" ht="15.75" x14ac:dyDescent="0.25">
      <c r="A13" s="13" t="s">
        <v>176</v>
      </c>
      <c r="B13" s="22"/>
      <c r="C13" s="22"/>
      <c r="D13" s="23"/>
      <c r="E13" s="22"/>
      <c r="F13" s="22"/>
      <c r="G13" s="22"/>
      <c r="H13" s="22"/>
      <c r="I13" s="22"/>
      <c r="J13" s="24"/>
      <c r="L13" s="21"/>
    </row>
    <row r="14" spans="1:13" ht="15.75" x14ac:dyDescent="0.25">
      <c r="A14" s="17" t="s">
        <v>175</v>
      </c>
      <c r="B14" s="18">
        <v>16630</v>
      </c>
      <c r="C14" s="18">
        <f t="shared" si="0"/>
        <v>20787.5</v>
      </c>
      <c r="D14" s="19"/>
      <c r="E14" s="18">
        <f t="shared" ref="E14:E21" si="7">C14*0.05</f>
        <v>1039.375</v>
      </c>
      <c r="F14" s="18">
        <f t="shared" ref="F14:F21" si="8">C14*0.1</f>
        <v>2078.75</v>
      </c>
      <c r="G14" s="18">
        <f t="shared" ref="G14:G21" si="9">C14*1.5</f>
        <v>31181.25</v>
      </c>
      <c r="H14" s="18"/>
      <c r="I14" s="18">
        <f t="shared" ref="I14:I21" si="10">(C14+D14+E14+F14+G14+H14)*2/12</f>
        <v>9181.1458333333339</v>
      </c>
      <c r="J14" s="20">
        <f t="shared" ref="J14:J21" si="11">C14+D14+E14+F14+G14+H14+I14</f>
        <v>64268.020833333336</v>
      </c>
      <c r="L14" s="21">
        <f t="shared" si="6"/>
        <v>64.268000000000001</v>
      </c>
    </row>
    <row r="15" spans="1:13" ht="15.75" x14ac:dyDescent="0.25">
      <c r="A15" s="17" t="s">
        <v>177</v>
      </c>
      <c r="B15" s="18">
        <v>15410</v>
      </c>
      <c r="C15" s="18">
        <f t="shared" si="0"/>
        <v>19262.5</v>
      </c>
      <c r="D15" s="19"/>
      <c r="E15" s="18">
        <f t="shared" si="7"/>
        <v>963.125</v>
      </c>
      <c r="F15" s="18">
        <f t="shared" si="8"/>
        <v>1926.25</v>
      </c>
      <c r="G15" s="18">
        <f t="shared" si="9"/>
        <v>28893.75</v>
      </c>
      <c r="H15" s="18"/>
      <c r="I15" s="18">
        <f t="shared" si="10"/>
        <v>8507.6041666666661</v>
      </c>
      <c r="J15" s="20">
        <f t="shared" si="11"/>
        <v>59553.229166666664</v>
      </c>
      <c r="L15" s="21">
        <f t="shared" si="6"/>
        <v>59.553199999999997</v>
      </c>
    </row>
    <row r="16" spans="1:13" ht="15.75" x14ac:dyDescent="0.25">
      <c r="A16" s="17" t="s">
        <v>178</v>
      </c>
      <c r="B16" s="18">
        <v>15410</v>
      </c>
      <c r="C16" s="18">
        <f t="shared" si="0"/>
        <v>19262.5</v>
      </c>
      <c r="D16" s="19">
        <f t="shared" ref="D16:D65" si="12">C16*0.1</f>
        <v>1926.25</v>
      </c>
      <c r="E16" s="18">
        <f t="shared" si="7"/>
        <v>963.125</v>
      </c>
      <c r="F16" s="18">
        <f t="shared" si="8"/>
        <v>1926.25</v>
      </c>
      <c r="G16" s="18">
        <f t="shared" si="9"/>
        <v>28893.75</v>
      </c>
      <c r="H16" s="18"/>
      <c r="I16" s="18">
        <f t="shared" si="10"/>
        <v>8828.6458333333339</v>
      </c>
      <c r="J16" s="20">
        <f t="shared" si="11"/>
        <v>61800.520833333336</v>
      </c>
      <c r="L16" s="21">
        <f t="shared" si="6"/>
        <v>61.8005</v>
      </c>
    </row>
    <row r="17" spans="1:12" ht="15.75" x14ac:dyDescent="0.25">
      <c r="A17" s="17" t="s">
        <v>169</v>
      </c>
      <c r="B17" s="18">
        <v>15410</v>
      </c>
      <c r="C17" s="18">
        <f t="shared" si="0"/>
        <v>19262.5</v>
      </c>
      <c r="D17" s="19">
        <f>C17*0.1</f>
        <v>1926.25</v>
      </c>
      <c r="E17" s="18">
        <f t="shared" si="7"/>
        <v>963.125</v>
      </c>
      <c r="F17" s="18">
        <f t="shared" si="8"/>
        <v>1926.25</v>
      </c>
      <c r="G17" s="18">
        <f t="shared" si="9"/>
        <v>28893.75</v>
      </c>
      <c r="H17" s="18"/>
      <c r="I17" s="18">
        <f t="shared" si="10"/>
        <v>8828.6458333333339</v>
      </c>
      <c r="J17" s="20">
        <f t="shared" si="11"/>
        <v>61800.520833333336</v>
      </c>
      <c r="L17" s="21">
        <f t="shared" si="6"/>
        <v>61.8005</v>
      </c>
    </row>
    <row r="18" spans="1:12" ht="15.75" x14ac:dyDescent="0.25">
      <c r="A18" s="17" t="s">
        <v>179</v>
      </c>
      <c r="B18" s="18">
        <v>15410</v>
      </c>
      <c r="C18" s="18">
        <f t="shared" si="0"/>
        <v>19262.5</v>
      </c>
      <c r="D18" s="19"/>
      <c r="E18" s="18">
        <f t="shared" si="7"/>
        <v>963.125</v>
      </c>
      <c r="F18" s="18">
        <f t="shared" si="8"/>
        <v>1926.25</v>
      </c>
      <c r="G18" s="18">
        <f t="shared" si="9"/>
        <v>28893.75</v>
      </c>
      <c r="H18" s="18"/>
      <c r="I18" s="18">
        <f t="shared" si="10"/>
        <v>8507.6041666666661</v>
      </c>
      <c r="J18" s="20">
        <f t="shared" si="11"/>
        <v>59553.229166666664</v>
      </c>
      <c r="L18" s="21">
        <f t="shared" si="6"/>
        <v>59.553199999999997</v>
      </c>
    </row>
    <row r="19" spans="1:12" ht="25.5" x14ac:dyDescent="0.25">
      <c r="A19" s="35" t="s">
        <v>180</v>
      </c>
      <c r="B19" s="36">
        <v>16630</v>
      </c>
      <c r="C19" s="36">
        <f t="shared" si="0"/>
        <v>20787.5</v>
      </c>
      <c r="D19" s="36"/>
      <c r="E19" s="36">
        <f t="shared" si="7"/>
        <v>1039.375</v>
      </c>
      <c r="F19" s="36">
        <f t="shared" si="8"/>
        <v>2078.75</v>
      </c>
      <c r="G19" s="36">
        <f t="shared" si="9"/>
        <v>31181.25</v>
      </c>
      <c r="H19" s="36">
        <f>C19*0.5</f>
        <v>10393.75</v>
      </c>
      <c r="I19" s="36">
        <f t="shared" si="10"/>
        <v>10913.4375</v>
      </c>
      <c r="J19" s="37">
        <f t="shared" si="11"/>
        <v>76394.0625</v>
      </c>
      <c r="L19" s="21">
        <f t="shared" si="6"/>
        <v>76.394100000000009</v>
      </c>
    </row>
    <row r="20" spans="1:12" ht="15.75" x14ac:dyDescent="0.25">
      <c r="A20" s="17" t="s">
        <v>181</v>
      </c>
      <c r="B20" s="18">
        <v>15410</v>
      </c>
      <c r="C20" s="18">
        <f t="shared" si="0"/>
        <v>19262.5</v>
      </c>
      <c r="D20" s="19"/>
      <c r="E20" s="18">
        <f t="shared" si="7"/>
        <v>963.125</v>
      </c>
      <c r="F20" s="18">
        <f t="shared" si="8"/>
        <v>1926.25</v>
      </c>
      <c r="G20" s="18">
        <f t="shared" si="9"/>
        <v>28893.75</v>
      </c>
      <c r="H20" s="18"/>
      <c r="I20" s="18">
        <f t="shared" si="10"/>
        <v>8507.6041666666661</v>
      </c>
      <c r="J20" s="20">
        <f t="shared" si="11"/>
        <v>59553.229166666664</v>
      </c>
      <c r="L20" s="21">
        <f t="shared" si="6"/>
        <v>59.553199999999997</v>
      </c>
    </row>
    <row r="21" spans="1:12" ht="15.75" x14ac:dyDescent="0.25">
      <c r="A21" s="17" t="s">
        <v>174</v>
      </c>
      <c r="B21" s="18">
        <v>16630</v>
      </c>
      <c r="C21" s="18">
        <f t="shared" si="0"/>
        <v>20787.5</v>
      </c>
      <c r="D21" s="19"/>
      <c r="E21" s="18">
        <f t="shared" si="7"/>
        <v>1039.375</v>
      </c>
      <c r="F21" s="18">
        <f t="shared" si="8"/>
        <v>2078.75</v>
      </c>
      <c r="G21" s="18">
        <f t="shared" si="9"/>
        <v>31181.25</v>
      </c>
      <c r="H21" s="18">
        <f>C21*0.5</f>
        <v>10393.75</v>
      </c>
      <c r="I21" s="18">
        <f t="shared" si="10"/>
        <v>10913.4375</v>
      </c>
      <c r="J21" s="20">
        <f t="shared" si="11"/>
        <v>76394.0625</v>
      </c>
      <c r="L21" s="21">
        <f t="shared" si="6"/>
        <v>76.394100000000009</v>
      </c>
    </row>
    <row r="22" spans="1:12" ht="30" x14ac:dyDescent="0.25">
      <c r="A22" s="13" t="s">
        <v>182</v>
      </c>
      <c r="B22" s="18"/>
      <c r="C22" s="22"/>
      <c r="D22" s="23"/>
      <c r="E22" s="22"/>
      <c r="F22" s="22"/>
      <c r="G22" s="22"/>
      <c r="H22" s="22"/>
      <c r="I22" s="22"/>
      <c r="J22" s="24"/>
      <c r="L22" s="21"/>
    </row>
    <row r="23" spans="1:12" ht="25.5" x14ac:dyDescent="0.25">
      <c r="A23" s="17" t="s">
        <v>183</v>
      </c>
      <c r="B23" s="18">
        <v>15410</v>
      </c>
      <c r="C23" s="18">
        <f>B23</f>
        <v>15410</v>
      </c>
      <c r="D23" s="19">
        <f t="shared" si="12"/>
        <v>1541</v>
      </c>
      <c r="E23" s="18">
        <f t="shared" ref="E23:E25" si="13">C23*0.05</f>
        <v>770.5</v>
      </c>
      <c r="F23" s="18">
        <f t="shared" ref="F23:F25" si="14">C23*0.1</f>
        <v>1541</v>
      </c>
      <c r="G23" s="18">
        <f t="shared" ref="G23:G25" si="15">C23*1.5</f>
        <v>23115</v>
      </c>
      <c r="H23" s="18"/>
      <c r="I23" s="18">
        <f t="shared" ref="I23:I25" si="16">(C23+D23+E23+F23+G23+H23)*2/12</f>
        <v>7062.916666666667</v>
      </c>
      <c r="J23" s="20">
        <f t="shared" ref="J23:J25" si="17">C23+D23+E23+F23+G23+H23+I23</f>
        <v>49440.416666666664</v>
      </c>
      <c r="K23">
        <v>50</v>
      </c>
      <c r="L23" s="21">
        <f t="shared" si="6"/>
        <v>49.440400000000004</v>
      </c>
    </row>
    <row r="24" spans="1:12" ht="38.25" x14ac:dyDescent="0.25">
      <c r="A24" s="17" t="s">
        <v>184</v>
      </c>
      <c r="B24" s="18">
        <v>16630</v>
      </c>
      <c r="C24" s="18">
        <f t="shared" ref="C24:C25" si="18">B24</f>
        <v>16630</v>
      </c>
      <c r="D24" s="19">
        <f t="shared" si="12"/>
        <v>1663</v>
      </c>
      <c r="E24" s="18">
        <f t="shared" si="13"/>
        <v>831.5</v>
      </c>
      <c r="F24" s="18">
        <f t="shared" si="14"/>
        <v>1663</v>
      </c>
      <c r="G24" s="18">
        <f t="shared" si="15"/>
        <v>24945</v>
      </c>
      <c r="H24" s="18"/>
      <c r="I24" s="18">
        <f t="shared" si="16"/>
        <v>7622.083333333333</v>
      </c>
      <c r="J24" s="20">
        <f t="shared" si="17"/>
        <v>53354.583333333336</v>
      </c>
      <c r="K24">
        <v>60</v>
      </c>
      <c r="L24" s="21">
        <f t="shared" si="6"/>
        <v>53.354599999999998</v>
      </c>
    </row>
    <row r="25" spans="1:12" ht="15.75" x14ac:dyDescent="0.25">
      <c r="A25" s="17" t="s">
        <v>185</v>
      </c>
      <c r="B25" s="18">
        <v>16630</v>
      </c>
      <c r="C25" s="18">
        <f t="shared" si="18"/>
        <v>16630</v>
      </c>
      <c r="D25" s="19"/>
      <c r="E25" s="18">
        <f t="shared" si="13"/>
        <v>831.5</v>
      </c>
      <c r="F25" s="18">
        <f t="shared" si="14"/>
        <v>1663</v>
      </c>
      <c r="G25" s="18">
        <f t="shared" si="15"/>
        <v>24945</v>
      </c>
      <c r="H25" s="18">
        <f>C25*0.5</f>
        <v>8315</v>
      </c>
      <c r="I25" s="18">
        <f t="shared" si="16"/>
        <v>8730.75</v>
      </c>
      <c r="J25" s="20">
        <f t="shared" si="17"/>
        <v>61115.25</v>
      </c>
      <c r="L25" s="21">
        <f t="shared" si="6"/>
        <v>61.115300000000005</v>
      </c>
    </row>
    <row r="26" spans="1:12" ht="15.75" x14ac:dyDescent="0.25">
      <c r="A26" s="13" t="s">
        <v>186</v>
      </c>
      <c r="B26" s="18"/>
      <c r="C26" s="22"/>
      <c r="D26" s="23"/>
      <c r="E26" s="22"/>
      <c r="F26" s="22"/>
      <c r="G26" s="22"/>
      <c r="H26" s="22"/>
      <c r="I26" s="22"/>
      <c r="J26" s="24"/>
      <c r="L26" s="21">
        <f t="shared" si="6"/>
        <v>0</v>
      </c>
    </row>
    <row r="27" spans="1:12" ht="15.75" x14ac:dyDescent="0.25">
      <c r="A27" s="25" t="s">
        <v>187</v>
      </c>
      <c r="B27" s="18">
        <v>16630</v>
      </c>
      <c r="C27" s="18">
        <f>B27</f>
        <v>16630</v>
      </c>
      <c r="D27" s="19"/>
      <c r="E27" s="18">
        <f t="shared" ref="E27:E44" si="19">C27*0.05</f>
        <v>831.5</v>
      </c>
      <c r="F27" s="18">
        <f t="shared" ref="F27:F44" si="20">C27*0.1</f>
        <v>1663</v>
      </c>
      <c r="G27" s="18">
        <f t="shared" ref="G27:G44" si="21">C27*1.5</f>
        <v>24945</v>
      </c>
      <c r="H27" s="18">
        <f>C27*0.5</f>
        <v>8315</v>
      </c>
      <c r="I27" s="18">
        <f t="shared" ref="I27:I44" si="22">(C27+D27+E27+F27+G27+H27)*2/12</f>
        <v>8730.75</v>
      </c>
      <c r="J27" s="20">
        <f t="shared" ref="J27:J44" si="23">C27+D27+E27+F27+G27+H27+I27</f>
        <v>61115.25</v>
      </c>
      <c r="K27">
        <v>50</v>
      </c>
      <c r="L27" s="21">
        <f t="shared" si="6"/>
        <v>61.115300000000005</v>
      </c>
    </row>
    <row r="28" spans="1:12" ht="15.75" x14ac:dyDescent="0.25">
      <c r="A28" s="25" t="s">
        <v>188</v>
      </c>
      <c r="B28" s="18">
        <v>15410</v>
      </c>
      <c r="C28" s="18">
        <f t="shared" ref="C28:C29" si="24">B28</f>
        <v>15410</v>
      </c>
      <c r="D28" s="19">
        <f>C28*0.25</f>
        <v>3852.5</v>
      </c>
      <c r="E28" s="18">
        <f t="shared" si="19"/>
        <v>770.5</v>
      </c>
      <c r="F28" s="18">
        <f t="shared" si="20"/>
        <v>1541</v>
      </c>
      <c r="G28" s="18">
        <f t="shared" si="21"/>
        <v>23115</v>
      </c>
      <c r="H28" s="18"/>
      <c r="I28" s="18">
        <f t="shared" si="22"/>
        <v>7448.166666666667</v>
      </c>
      <c r="J28" s="20">
        <f t="shared" si="23"/>
        <v>52137.166666666664</v>
      </c>
      <c r="K28">
        <v>50</v>
      </c>
      <c r="L28" s="21">
        <f t="shared" si="6"/>
        <v>52.1372</v>
      </c>
    </row>
    <row r="29" spans="1:12" ht="15.75" x14ac:dyDescent="0.25">
      <c r="A29" s="17" t="s">
        <v>189</v>
      </c>
      <c r="B29" s="18">
        <v>15410</v>
      </c>
      <c r="C29" s="18">
        <f t="shared" si="24"/>
        <v>15410</v>
      </c>
      <c r="D29" s="19">
        <f t="shared" si="12"/>
        <v>1541</v>
      </c>
      <c r="E29" s="18">
        <f t="shared" si="19"/>
        <v>770.5</v>
      </c>
      <c r="F29" s="18">
        <f t="shared" si="20"/>
        <v>1541</v>
      </c>
      <c r="G29" s="18">
        <f t="shared" si="21"/>
        <v>23115</v>
      </c>
      <c r="H29" s="18"/>
      <c r="I29" s="18">
        <f t="shared" si="22"/>
        <v>7062.916666666667</v>
      </c>
      <c r="J29" s="20">
        <f t="shared" si="23"/>
        <v>49440.416666666664</v>
      </c>
      <c r="K29">
        <v>50</v>
      </c>
      <c r="L29" s="21">
        <f t="shared" si="6"/>
        <v>49.440400000000004</v>
      </c>
    </row>
    <row r="30" spans="1:12" ht="15.75" x14ac:dyDescent="0.25">
      <c r="A30" s="13" t="s">
        <v>190</v>
      </c>
      <c r="B30" s="22"/>
      <c r="C30" s="18"/>
      <c r="D30" s="19"/>
      <c r="E30" s="18"/>
      <c r="F30" s="18"/>
      <c r="G30" s="18"/>
      <c r="H30" s="18"/>
      <c r="I30" s="18"/>
      <c r="J30" s="20"/>
      <c r="L30" s="21">
        <f t="shared" si="6"/>
        <v>0</v>
      </c>
    </row>
    <row r="31" spans="1:12" ht="15.75" x14ac:dyDescent="0.25">
      <c r="A31" s="25" t="s">
        <v>191</v>
      </c>
      <c r="B31" s="18">
        <v>16630</v>
      </c>
      <c r="C31" s="18">
        <f>B31</f>
        <v>16630</v>
      </c>
      <c r="D31" s="19"/>
      <c r="E31" s="18">
        <f t="shared" si="19"/>
        <v>831.5</v>
      </c>
      <c r="F31" s="18">
        <f t="shared" si="20"/>
        <v>1663</v>
      </c>
      <c r="G31" s="18">
        <f t="shared" si="21"/>
        <v>24945</v>
      </c>
      <c r="H31" s="18">
        <f>C31*0.5</f>
        <v>8315</v>
      </c>
      <c r="I31" s="18">
        <f t="shared" si="22"/>
        <v>8730.75</v>
      </c>
      <c r="J31" s="20">
        <f t="shared" si="23"/>
        <v>61115.25</v>
      </c>
      <c r="K31" t="s">
        <v>192</v>
      </c>
      <c r="L31" s="21">
        <f t="shared" si="6"/>
        <v>61.115300000000005</v>
      </c>
    </row>
    <row r="32" spans="1:12" ht="15.75" x14ac:dyDescent="0.25">
      <c r="A32" s="25" t="s">
        <v>187</v>
      </c>
      <c r="B32" s="18">
        <v>16630</v>
      </c>
      <c r="C32" s="18">
        <f t="shared" ref="C32:C44" si="25">B32</f>
        <v>16630</v>
      </c>
      <c r="D32" s="19"/>
      <c r="E32" s="18">
        <f t="shared" si="19"/>
        <v>831.5</v>
      </c>
      <c r="F32" s="18">
        <f t="shared" si="20"/>
        <v>1663</v>
      </c>
      <c r="G32" s="18">
        <f t="shared" si="21"/>
        <v>24945</v>
      </c>
      <c r="H32" s="18">
        <f>C32*0.5</f>
        <v>8315</v>
      </c>
      <c r="I32" s="18">
        <f t="shared" si="22"/>
        <v>8730.75</v>
      </c>
      <c r="J32" s="20">
        <f t="shared" si="23"/>
        <v>61115.25</v>
      </c>
      <c r="L32" s="21">
        <f t="shared" si="6"/>
        <v>61.115300000000005</v>
      </c>
    </row>
    <row r="33" spans="1:12" ht="25.5" x14ac:dyDescent="0.25">
      <c r="A33" s="35" t="s">
        <v>180</v>
      </c>
      <c r="B33" s="36">
        <v>16630</v>
      </c>
      <c r="C33" s="36">
        <f t="shared" si="25"/>
        <v>16630</v>
      </c>
      <c r="D33" s="36"/>
      <c r="E33" s="36">
        <f t="shared" si="19"/>
        <v>831.5</v>
      </c>
      <c r="F33" s="36">
        <f t="shared" si="20"/>
        <v>1663</v>
      </c>
      <c r="G33" s="36">
        <f t="shared" si="21"/>
        <v>24945</v>
      </c>
      <c r="H33" s="36">
        <f>C33*0.5</f>
        <v>8315</v>
      </c>
      <c r="I33" s="36">
        <f t="shared" si="22"/>
        <v>8730.75</v>
      </c>
      <c r="J33" s="37">
        <f t="shared" si="23"/>
        <v>61115.25</v>
      </c>
      <c r="L33" s="21">
        <f t="shared" si="6"/>
        <v>61.115300000000005</v>
      </c>
    </row>
    <row r="34" spans="1:12" ht="25.5" x14ac:dyDescent="0.25">
      <c r="A34" s="35" t="s">
        <v>180</v>
      </c>
      <c r="B34" s="36">
        <v>16630</v>
      </c>
      <c r="C34" s="36">
        <f t="shared" si="25"/>
        <v>16630</v>
      </c>
      <c r="D34" s="36"/>
      <c r="E34" s="36">
        <f t="shared" si="19"/>
        <v>831.5</v>
      </c>
      <c r="F34" s="36">
        <f t="shared" si="20"/>
        <v>1663</v>
      </c>
      <c r="G34" s="36">
        <f t="shared" si="21"/>
        <v>24945</v>
      </c>
      <c r="H34" s="36">
        <f>C34*0.5</f>
        <v>8315</v>
      </c>
      <c r="I34" s="36">
        <f t="shared" si="22"/>
        <v>8730.75</v>
      </c>
      <c r="J34" s="37">
        <f t="shared" si="23"/>
        <v>61115.25</v>
      </c>
      <c r="L34" s="21">
        <f t="shared" si="6"/>
        <v>61.115300000000005</v>
      </c>
    </row>
    <row r="35" spans="1:12" ht="15.75" x14ac:dyDescent="0.25">
      <c r="A35" s="17" t="s">
        <v>193</v>
      </c>
      <c r="B35" s="18">
        <v>16630</v>
      </c>
      <c r="C35" s="18">
        <f t="shared" si="25"/>
        <v>16630</v>
      </c>
      <c r="D35" s="19"/>
      <c r="E35" s="18">
        <f t="shared" si="19"/>
        <v>831.5</v>
      </c>
      <c r="F35" s="18">
        <f t="shared" si="20"/>
        <v>1663</v>
      </c>
      <c r="G35" s="18">
        <f t="shared" si="21"/>
        <v>24945</v>
      </c>
      <c r="H35" s="18"/>
      <c r="I35" s="18">
        <f t="shared" si="22"/>
        <v>7344.916666666667</v>
      </c>
      <c r="J35" s="20">
        <f t="shared" si="23"/>
        <v>51414.416666666664</v>
      </c>
      <c r="L35" s="21">
        <f t="shared" si="6"/>
        <v>51.414400000000001</v>
      </c>
    </row>
    <row r="36" spans="1:12" ht="15.75" x14ac:dyDescent="0.25">
      <c r="A36" s="17" t="s">
        <v>194</v>
      </c>
      <c r="B36" s="18">
        <v>15410</v>
      </c>
      <c r="C36" s="18">
        <f t="shared" si="25"/>
        <v>15410</v>
      </c>
      <c r="D36" s="19"/>
      <c r="E36" s="18">
        <f t="shared" si="19"/>
        <v>770.5</v>
      </c>
      <c r="F36" s="18">
        <f t="shared" si="20"/>
        <v>1541</v>
      </c>
      <c r="G36" s="18">
        <f t="shared" si="21"/>
        <v>23115</v>
      </c>
      <c r="H36" s="18"/>
      <c r="I36" s="18">
        <f t="shared" si="22"/>
        <v>6806.083333333333</v>
      </c>
      <c r="J36" s="20">
        <f t="shared" si="23"/>
        <v>47642.583333333336</v>
      </c>
      <c r="K36" t="s">
        <v>195</v>
      </c>
      <c r="L36" s="21">
        <f t="shared" si="6"/>
        <v>47.642600000000002</v>
      </c>
    </row>
    <row r="37" spans="1:12" ht="15.75" x14ac:dyDescent="0.25">
      <c r="A37" s="17" t="s">
        <v>196</v>
      </c>
      <c r="B37" s="18">
        <v>15410</v>
      </c>
      <c r="C37" s="18">
        <f t="shared" si="25"/>
        <v>15410</v>
      </c>
      <c r="D37" s="19">
        <f t="shared" si="12"/>
        <v>1541</v>
      </c>
      <c r="E37" s="18">
        <f t="shared" si="19"/>
        <v>770.5</v>
      </c>
      <c r="F37" s="18">
        <f t="shared" si="20"/>
        <v>1541</v>
      </c>
      <c r="G37" s="18">
        <f t="shared" si="21"/>
        <v>23115</v>
      </c>
      <c r="H37" s="18"/>
      <c r="I37" s="18">
        <f t="shared" si="22"/>
        <v>7062.916666666667</v>
      </c>
      <c r="J37" s="20">
        <f t="shared" si="23"/>
        <v>49440.416666666664</v>
      </c>
      <c r="K37" t="s">
        <v>197</v>
      </c>
      <c r="L37" s="21">
        <f t="shared" si="6"/>
        <v>49.440400000000004</v>
      </c>
    </row>
    <row r="38" spans="1:12" ht="15.75" x14ac:dyDescent="0.25">
      <c r="A38" s="17" t="s">
        <v>198</v>
      </c>
      <c r="B38" s="18">
        <v>15410</v>
      </c>
      <c r="C38" s="18">
        <f t="shared" si="25"/>
        <v>15410</v>
      </c>
      <c r="D38" s="19"/>
      <c r="E38" s="18">
        <f t="shared" si="19"/>
        <v>770.5</v>
      </c>
      <c r="F38" s="18">
        <f t="shared" si="20"/>
        <v>1541</v>
      </c>
      <c r="G38" s="18">
        <f t="shared" si="21"/>
        <v>23115</v>
      </c>
      <c r="H38" s="18"/>
      <c r="I38" s="18">
        <f t="shared" si="22"/>
        <v>6806.083333333333</v>
      </c>
      <c r="J38" s="20">
        <f t="shared" si="23"/>
        <v>47642.583333333336</v>
      </c>
      <c r="K38" t="s">
        <v>195</v>
      </c>
      <c r="L38" s="21">
        <f t="shared" si="6"/>
        <v>47.642600000000002</v>
      </c>
    </row>
    <row r="39" spans="1:12" ht="15.75" x14ac:dyDescent="0.25">
      <c r="A39" s="17" t="s">
        <v>178</v>
      </c>
      <c r="B39" s="18">
        <v>15410</v>
      </c>
      <c r="C39" s="18">
        <f t="shared" si="25"/>
        <v>15410</v>
      </c>
      <c r="D39" s="19">
        <f t="shared" si="12"/>
        <v>1541</v>
      </c>
      <c r="E39" s="18">
        <f t="shared" si="19"/>
        <v>770.5</v>
      </c>
      <c r="F39" s="18">
        <f t="shared" si="20"/>
        <v>1541</v>
      </c>
      <c r="G39" s="18">
        <f t="shared" si="21"/>
        <v>23115</v>
      </c>
      <c r="H39" s="18"/>
      <c r="I39" s="18">
        <f t="shared" si="22"/>
        <v>7062.916666666667</v>
      </c>
      <c r="J39" s="20">
        <f t="shared" si="23"/>
        <v>49440.416666666664</v>
      </c>
      <c r="L39" s="21">
        <f t="shared" si="6"/>
        <v>49.440400000000004</v>
      </c>
    </row>
    <row r="40" spans="1:12" s="33" customFormat="1" ht="15.75" x14ac:dyDescent="0.25">
      <c r="A40" s="30" t="s">
        <v>173</v>
      </c>
      <c r="B40" s="31">
        <v>15410</v>
      </c>
      <c r="C40" s="31">
        <f t="shared" si="25"/>
        <v>15410</v>
      </c>
      <c r="D40" s="31"/>
      <c r="E40" s="31">
        <f t="shared" si="19"/>
        <v>770.5</v>
      </c>
      <c r="F40" s="31">
        <f t="shared" si="20"/>
        <v>1541</v>
      </c>
      <c r="G40" s="31">
        <f t="shared" si="21"/>
        <v>23115</v>
      </c>
      <c r="H40" s="31"/>
      <c r="I40" s="31">
        <f t="shared" si="22"/>
        <v>6806.083333333333</v>
      </c>
      <c r="J40" s="32">
        <f t="shared" si="23"/>
        <v>47642.583333333336</v>
      </c>
      <c r="L40" s="34">
        <f t="shared" si="6"/>
        <v>47.642600000000002</v>
      </c>
    </row>
    <row r="41" spans="1:12" ht="15.75" x14ac:dyDescent="0.25">
      <c r="A41" s="17" t="s">
        <v>199</v>
      </c>
      <c r="B41" s="18">
        <v>15410</v>
      </c>
      <c r="C41" s="18">
        <f t="shared" si="25"/>
        <v>15410</v>
      </c>
      <c r="D41" s="19"/>
      <c r="E41" s="18">
        <f t="shared" si="19"/>
        <v>770.5</v>
      </c>
      <c r="F41" s="18">
        <f t="shared" si="20"/>
        <v>1541</v>
      </c>
      <c r="G41" s="18">
        <f t="shared" si="21"/>
        <v>23115</v>
      </c>
      <c r="H41" s="18"/>
      <c r="I41" s="18">
        <f t="shared" si="22"/>
        <v>6806.083333333333</v>
      </c>
      <c r="J41" s="20">
        <f t="shared" si="23"/>
        <v>47642.583333333336</v>
      </c>
      <c r="L41" s="21">
        <f t="shared" si="6"/>
        <v>47.642600000000002</v>
      </c>
    </row>
    <row r="42" spans="1:12" ht="15.75" x14ac:dyDescent="0.25">
      <c r="A42" s="26" t="s">
        <v>200</v>
      </c>
      <c r="B42" s="18">
        <v>15410</v>
      </c>
      <c r="C42" s="18">
        <f t="shared" si="25"/>
        <v>15410</v>
      </c>
      <c r="D42" s="19"/>
      <c r="E42" s="18">
        <f t="shared" si="19"/>
        <v>770.5</v>
      </c>
      <c r="F42" s="18">
        <f t="shared" si="20"/>
        <v>1541</v>
      </c>
      <c r="G42" s="18">
        <f t="shared" si="21"/>
        <v>23115</v>
      </c>
      <c r="H42" s="18"/>
      <c r="I42" s="18">
        <f t="shared" si="22"/>
        <v>6806.083333333333</v>
      </c>
      <c r="J42" s="20">
        <f t="shared" si="23"/>
        <v>47642.583333333336</v>
      </c>
      <c r="K42" s="27" t="s">
        <v>201</v>
      </c>
      <c r="L42" s="21">
        <f t="shared" si="6"/>
        <v>47.642600000000002</v>
      </c>
    </row>
    <row r="43" spans="1:12" ht="15.75" x14ac:dyDescent="0.25">
      <c r="A43" s="26" t="s">
        <v>202</v>
      </c>
      <c r="B43" s="18">
        <v>15410</v>
      </c>
      <c r="C43" s="18">
        <f t="shared" si="25"/>
        <v>15410</v>
      </c>
      <c r="D43" s="19"/>
      <c r="E43" s="18">
        <f t="shared" si="19"/>
        <v>770.5</v>
      </c>
      <c r="F43" s="18">
        <f t="shared" si="20"/>
        <v>1541</v>
      </c>
      <c r="G43" s="18">
        <f t="shared" si="21"/>
        <v>23115</v>
      </c>
      <c r="H43" s="18"/>
      <c r="I43" s="18">
        <f t="shared" si="22"/>
        <v>6806.083333333333</v>
      </c>
      <c r="J43" s="20">
        <f t="shared" si="23"/>
        <v>47642.583333333336</v>
      </c>
      <c r="L43" s="21">
        <f t="shared" si="6"/>
        <v>47.642600000000002</v>
      </c>
    </row>
    <row r="44" spans="1:12" ht="15.75" x14ac:dyDescent="0.25">
      <c r="A44" s="26" t="s">
        <v>203</v>
      </c>
      <c r="B44" s="18">
        <v>15410</v>
      </c>
      <c r="C44" s="18">
        <f t="shared" si="25"/>
        <v>15410</v>
      </c>
      <c r="D44" s="19"/>
      <c r="E44" s="18">
        <f t="shared" si="19"/>
        <v>770.5</v>
      </c>
      <c r="F44" s="18">
        <f t="shared" si="20"/>
        <v>1541</v>
      </c>
      <c r="G44" s="18">
        <f t="shared" si="21"/>
        <v>23115</v>
      </c>
      <c r="H44" s="18"/>
      <c r="I44" s="18">
        <f t="shared" si="22"/>
        <v>6806.083333333333</v>
      </c>
      <c r="J44" s="20">
        <f t="shared" si="23"/>
        <v>47642.583333333336</v>
      </c>
      <c r="L44" s="21">
        <f t="shared" si="6"/>
        <v>47.642600000000002</v>
      </c>
    </row>
    <row r="45" spans="1:12" ht="15.75" x14ac:dyDescent="0.25">
      <c r="A45" s="13" t="s">
        <v>204</v>
      </c>
      <c r="B45" s="18"/>
      <c r="C45" s="18"/>
      <c r="D45" s="19"/>
      <c r="E45" s="18"/>
      <c r="F45" s="18"/>
      <c r="G45" s="18"/>
      <c r="H45" s="18"/>
      <c r="I45" s="18"/>
      <c r="J45" s="20"/>
      <c r="L45" s="21"/>
    </row>
    <row r="46" spans="1:12" ht="15.75" x14ac:dyDescent="0.25">
      <c r="A46" s="25" t="s">
        <v>187</v>
      </c>
      <c r="B46" s="18">
        <v>16630</v>
      </c>
      <c r="C46" s="18">
        <f t="shared" si="0"/>
        <v>20787.5</v>
      </c>
      <c r="D46" s="19"/>
      <c r="E46" s="18">
        <f t="shared" ref="E46:E53" si="26">C46*0.05</f>
        <v>1039.375</v>
      </c>
      <c r="F46" s="18">
        <f t="shared" ref="F46:F53" si="27">C46*0.1</f>
        <v>2078.75</v>
      </c>
      <c r="G46" s="18">
        <f>C46*0.9</f>
        <v>18708.75</v>
      </c>
      <c r="H46" s="18">
        <f>C46*0.5</f>
        <v>10393.75</v>
      </c>
      <c r="I46" s="18">
        <f t="shared" ref="I46:I53" si="28">(C46+D46+E46+F46+G46+H46)*2/12</f>
        <v>8834.6875</v>
      </c>
      <c r="J46" s="20">
        <f t="shared" ref="J46:J53" si="29">C46+D46+E46+F46+G46+H46+I46</f>
        <v>61842.8125</v>
      </c>
      <c r="L46" s="21">
        <f t="shared" si="6"/>
        <v>61.842800000000004</v>
      </c>
    </row>
    <row r="47" spans="1:12" ht="25.5" x14ac:dyDescent="0.25">
      <c r="A47" s="35" t="s">
        <v>180</v>
      </c>
      <c r="B47" s="36">
        <v>16630</v>
      </c>
      <c r="C47" s="36">
        <f t="shared" si="0"/>
        <v>20787.5</v>
      </c>
      <c r="D47" s="36"/>
      <c r="E47" s="36">
        <f t="shared" si="26"/>
        <v>1039.375</v>
      </c>
      <c r="F47" s="36">
        <f t="shared" si="27"/>
        <v>2078.75</v>
      </c>
      <c r="G47" s="36">
        <f t="shared" ref="G47:G53" si="30">C47*0.9</f>
        <v>18708.75</v>
      </c>
      <c r="H47" s="36">
        <f>C47*0.5</f>
        <v>10393.75</v>
      </c>
      <c r="I47" s="36">
        <f t="shared" si="28"/>
        <v>8834.6875</v>
      </c>
      <c r="J47" s="37">
        <f t="shared" si="29"/>
        <v>61842.8125</v>
      </c>
      <c r="L47" s="21">
        <f t="shared" si="6"/>
        <v>61.842800000000004</v>
      </c>
    </row>
    <row r="48" spans="1:12" s="33" customFormat="1" ht="15.75" x14ac:dyDescent="0.25">
      <c r="A48" s="30" t="s">
        <v>173</v>
      </c>
      <c r="B48" s="31">
        <v>15410</v>
      </c>
      <c r="C48" s="31">
        <f t="shared" si="0"/>
        <v>19262.5</v>
      </c>
      <c r="D48" s="31"/>
      <c r="E48" s="31">
        <f t="shared" si="26"/>
        <v>963.125</v>
      </c>
      <c r="F48" s="31">
        <f t="shared" si="27"/>
        <v>1926.25</v>
      </c>
      <c r="G48" s="31">
        <f t="shared" si="30"/>
        <v>17336.25</v>
      </c>
      <c r="H48" s="31"/>
      <c r="I48" s="31">
        <f t="shared" si="28"/>
        <v>6581.354166666667</v>
      </c>
      <c r="J48" s="32">
        <f t="shared" si="29"/>
        <v>46069.479166666664</v>
      </c>
      <c r="L48" s="34">
        <f t="shared" si="6"/>
        <v>46.069499999999998</v>
      </c>
    </row>
    <row r="49" spans="1:12" ht="15.75" x14ac:dyDescent="0.25">
      <c r="A49" s="26" t="s">
        <v>205</v>
      </c>
      <c r="B49" s="18">
        <v>15410</v>
      </c>
      <c r="C49" s="18">
        <f t="shared" si="0"/>
        <v>19262.5</v>
      </c>
      <c r="D49" s="19"/>
      <c r="E49" s="18">
        <f t="shared" si="26"/>
        <v>963.125</v>
      </c>
      <c r="F49" s="18">
        <f t="shared" si="27"/>
        <v>1926.25</v>
      </c>
      <c r="G49" s="18">
        <f t="shared" si="30"/>
        <v>17336.25</v>
      </c>
      <c r="H49" s="18"/>
      <c r="I49" s="18">
        <f t="shared" si="28"/>
        <v>6581.354166666667</v>
      </c>
      <c r="J49" s="20">
        <f t="shared" si="29"/>
        <v>46069.479166666664</v>
      </c>
      <c r="L49" s="21">
        <f t="shared" si="6"/>
        <v>46.069499999999998</v>
      </c>
    </row>
    <row r="50" spans="1:12" ht="15.75" x14ac:dyDescent="0.25">
      <c r="A50" s="17" t="s">
        <v>169</v>
      </c>
      <c r="B50" s="18">
        <v>15410</v>
      </c>
      <c r="C50" s="18">
        <f t="shared" si="0"/>
        <v>19262.5</v>
      </c>
      <c r="D50" s="19">
        <f>C50*0.1</f>
        <v>1926.25</v>
      </c>
      <c r="E50" s="18">
        <f t="shared" si="26"/>
        <v>963.125</v>
      </c>
      <c r="F50" s="18">
        <f t="shared" si="27"/>
        <v>1926.25</v>
      </c>
      <c r="G50" s="18">
        <f t="shared" si="30"/>
        <v>17336.25</v>
      </c>
      <c r="H50" s="18"/>
      <c r="I50" s="18">
        <f t="shared" si="28"/>
        <v>6902.395833333333</v>
      </c>
      <c r="J50" s="20">
        <f t="shared" si="29"/>
        <v>48316.770833333336</v>
      </c>
      <c r="L50" s="21">
        <f t="shared" si="6"/>
        <v>48.316800000000001</v>
      </c>
    </row>
    <row r="51" spans="1:12" ht="15.75" x14ac:dyDescent="0.25">
      <c r="A51" s="17" t="s">
        <v>206</v>
      </c>
      <c r="B51" s="18">
        <v>15410</v>
      </c>
      <c r="C51" s="18">
        <f t="shared" si="0"/>
        <v>19262.5</v>
      </c>
      <c r="D51" s="19"/>
      <c r="E51" s="18">
        <f t="shared" si="26"/>
        <v>963.125</v>
      </c>
      <c r="F51" s="18">
        <f t="shared" si="27"/>
        <v>1926.25</v>
      </c>
      <c r="G51" s="18">
        <f t="shared" si="30"/>
        <v>17336.25</v>
      </c>
      <c r="H51" s="18"/>
      <c r="I51" s="18">
        <f t="shared" si="28"/>
        <v>6581.354166666667</v>
      </c>
      <c r="J51" s="20">
        <f t="shared" si="29"/>
        <v>46069.479166666664</v>
      </c>
      <c r="L51" s="21">
        <f t="shared" si="6"/>
        <v>46.069499999999998</v>
      </c>
    </row>
    <row r="52" spans="1:12" ht="15.75" x14ac:dyDescent="0.25">
      <c r="A52" s="17" t="s">
        <v>178</v>
      </c>
      <c r="B52" s="18">
        <v>15410</v>
      </c>
      <c r="C52" s="18">
        <f t="shared" si="0"/>
        <v>19262.5</v>
      </c>
      <c r="D52" s="19">
        <f t="shared" si="12"/>
        <v>1926.25</v>
      </c>
      <c r="E52" s="18">
        <f t="shared" si="26"/>
        <v>963.125</v>
      </c>
      <c r="F52" s="18">
        <f t="shared" si="27"/>
        <v>1926.25</v>
      </c>
      <c r="G52" s="18">
        <f t="shared" si="30"/>
        <v>17336.25</v>
      </c>
      <c r="H52" s="18"/>
      <c r="I52" s="18">
        <f t="shared" si="28"/>
        <v>6902.395833333333</v>
      </c>
      <c r="J52" s="20">
        <f t="shared" si="29"/>
        <v>48316.770833333336</v>
      </c>
      <c r="K52">
        <v>40</v>
      </c>
      <c r="L52" s="21">
        <f t="shared" si="6"/>
        <v>48.316800000000001</v>
      </c>
    </row>
    <row r="53" spans="1:12" ht="15.75" x14ac:dyDescent="0.25">
      <c r="A53" s="17" t="s">
        <v>207</v>
      </c>
      <c r="B53" s="28">
        <v>15410</v>
      </c>
      <c r="C53" s="18">
        <f t="shared" si="0"/>
        <v>19262.5</v>
      </c>
      <c r="D53" s="19"/>
      <c r="E53" s="18">
        <f t="shared" si="26"/>
        <v>963.125</v>
      </c>
      <c r="F53" s="18">
        <f t="shared" si="27"/>
        <v>1926.25</v>
      </c>
      <c r="G53" s="18">
        <f t="shared" si="30"/>
        <v>17336.25</v>
      </c>
      <c r="H53" s="18"/>
      <c r="I53" s="18">
        <f t="shared" si="28"/>
        <v>6581.354166666667</v>
      </c>
      <c r="J53" s="20">
        <f t="shared" si="29"/>
        <v>46069.479166666664</v>
      </c>
      <c r="L53" s="21">
        <f t="shared" si="6"/>
        <v>46.069499999999998</v>
      </c>
    </row>
    <row r="54" spans="1:12" ht="15.75" x14ac:dyDescent="0.25">
      <c r="A54" s="13" t="s">
        <v>208</v>
      </c>
      <c r="B54" s="18"/>
      <c r="C54" s="18"/>
      <c r="D54" s="19"/>
      <c r="E54" s="18"/>
      <c r="F54" s="18"/>
      <c r="G54" s="18"/>
      <c r="H54" s="18"/>
      <c r="I54" s="18"/>
      <c r="J54" s="20"/>
      <c r="L54" s="21"/>
    </row>
    <row r="55" spans="1:12" ht="15.75" x14ac:dyDescent="0.25">
      <c r="A55" s="25" t="s">
        <v>209</v>
      </c>
      <c r="B55" s="18">
        <v>16630</v>
      </c>
      <c r="C55" s="18">
        <f>B55</f>
        <v>16630</v>
      </c>
      <c r="D55" s="19"/>
      <c r="E55" s="18">
        <f t="shared" ref="E55:E62" si="31">C55*0.05</f>
        <v>831.5</v>
      </c>
      <c r="F55" s="18">
        <f t="shared" ref="F55:F62" si="32">C55*0.1</f>
        <v>1663</v>
      </c>
      <c r="G55" s="18">
        <f t="shared" ref="G55:G62" si="33">C55*1.5</f>
        <v>24945</v>
      </c>
      <c r="H55" s="18">
        <f>C55*0.5</f>
        <v>8315</v>
      </c>
      <c r="I55" s="18">
        <f t="shared" ref="I55:I62" si="34">(C55+D55+E55+F55+G55+H55)*2/12</f>
        <v>8730.75</v>
      </c>
      <c r="J55" s="20">
        <f t="shared" ref="J55:J62" si="35">C55+D55+E55+F55+G55+H55+I55</f>
        <v>61115.25</v>
      </c>
      <c r="L55" s="21">
        <f t="shared" si="6"/>
        <v>61.115300000000005</v>
      </c>
    </row>
    <row r="56" spans="1:12" ht="15.75" x14ac:dyDescent="0.25">
      <c r="A56" s="25" t="s">
        <v>210</v>
      </c>
      <c r="B56" s="18">
        <v>16630</v>
      </c>
      <c r="C56" s="18">
        <f t="shared" ref="C56:C62" si="36">B56</f>
        <v>16630</v>
      </c>
      <c r="D56" s="19"/>
      <c r="E56" s="18">
        <f t="shared" si="31"/>
        <v>831.5</v>
      </c>
      <c r="F56" s="18">
        <f t="shared" si="32"/>
        <v>1663</v>
      </c>
      <c r="G56" s="18">
        <f t="shared" si="33"/>
        <v>24945</v>
      </c>
      <c r="H56" s="18"/>
      <c r="I56" s="18">
        <f t="shared" si="34"/>
        <v>7344.916666666667</v>
      </c>
      <c r="J56" s="20">
        <f t="shared" si="35"/>
        <v>51414.416666666664</v>
      </c>
      <c r="L56" s="21">
        <f t="shared" si="6"/>
        <v>51.414400000000001</v>
      </c>
    </row>
    <row r="57" spans="1:12" ht="15.75" x14ac:dyDescent="0.25">
      <c r="A57" s="25" t="s">
        <v>211</v>
      </c>
      <c r="B57" s="28">
        <v>15410</v>
      </c>
      <c r="C57" s="18">
        <f t="shared" si="36"/>
        <v>15410</v>
      </c>
      <c r="D57" s="19"/>
      <c r="E57" s="18">
        <f t="shared" si="31"/>
        <v>770.5</v>
      </c>
      <c r="F57" s="18">
        <f t="shared" si="32"/>
        <v>1541</v>
      </c>
      <c r="G57" s="18">
        <f t="shared" si="33"/>
        <v>23115</v>
      </c>
      <c r="H57" s="18"/>
      <c r="I57" s="18">
        <f t="shared" si="34"/>
        <v>6806.083333333333</v>
      </c>
      <c r="J57" s="20">
        <f t="shared" si="35"/>
        <v>47642.583333333336</v>
      </c>
      <c r="L57" s="21">
        <f t="shared" si="6"/>
        <v>47.642600000000002</v>
      </c>
    </row>
    <row r="58" spans="1:12" ht="15.75" x14ac:dyDescent="0.25">
      <c r="A58" s="17" t="s">
        <v>181</v>
      </c>
      <c r="B58" s="18">
        <v>15410</v>
      </c>
      <c r="C58" s="18">
        <f t="shared" si="36"/>
        <v>15410</v>
      </c>
      <c r="D58" s="19"/>
      <c r="E58" s="18">
        <f t="shared" si="31"/>
        <v>770.5</v>
      </c>
      <c r="F58" s="18">
        <f t="shared" si="32"/>
        <v>1541</v>
      </c>
      <c r="G58" s="18">
        <f t="shared" si="33"/>
        <v>23115</v>
      </c>
      <c r="H58" s="18"/>
      <c r="I58" s="18">
        <f t="shared" si="34"/>
        <v>6806.083333333333</v>
      </c>
      <c r="J58" s="20">
        <f t="shared" si="35"/>
        <v>47642.583333333336</v>
      </c>
      <c r="L58" s="21">
        <f t="shared" si="6"/>
        <v>47.642600000000002</v>
      </c>
    </row>
    <row r="59" spans="1:12" ht="15.75" x14ac:dyDescent="0.25">
      <c r="A59" s="17" t="s">
        <v>177</v>
      </c>
      <c r="B59" s="18">
        <v>15410</v>
      </c>
      <c r="C59" s="18">
        <f t="shared" si="36"/>
        <v>15410</v>
      </c>
      <c r="D59" s="19"/>
      <c r="E59" s="18">
        <f t="shared" si="31"/>
        <v>770.5</v>
      </c>
      <c r="F59" s="18">
        <f t="shared" si="32"/>
        <v>1541</v>
      </c>
      <c r="G59" s="18">
        <f t="shared" si="33"/>
        <v>23115</v>
      </c>
      <c r="H59" s="18"/>
      <c r="I59" s="18">
        <f t="shared" si="34"/>
        <v>6806.083333333333</v>
      </c>
      <c r="J59" s="20">
        <f t="shared" si="35"/>
        <v>47642.583333333336</v>
      </c>
      <c r="L59" s="21">
        <f t="shared" si="6"/>
        <v>47.642600000000002</v>
      </c>
    </row>
    <row r="60" spans="1:12" ht="15.75" x14ac:dyDescent="0.25">
      <c r="A60" s="17" t="s">
        <v>212</v>
      </c>
      <c r="B60" s="18">
        <v>15410</v>
      </c>
      <c r="C60" s="18">
        <f t="shared" si="36"/>
        <v>15410</v>
      </c>
      <c r="D60" s="19"/>
      <c r="E60" s="18">
        <f t="shared" si="31"/>
        <v>770.5</v>
      </c>
      <c r="F60" s="18">
        <f t="shared" si="32"/>
        <v>1541</v>
      </c>
      <c r="G60" s="18">
        <f t="shared" si="33"/>
        <v>23115</v>
      </c>
      <c r="H60" s="18"/>
      <c r="I60" s="18">
        <f t="shared" si="34"/>
        <v>6806.083333333333</v>
      </c>
      <c r="J60" s="20">
        <f t="shared" si="35"/>
        <v>47642.583333333336</v>
      </c>
      <c r="L60" s="21">
        <f t="shared" si="6"/>
        <v>47.642600000000002</v>
      </c>
    </row>
    <row r="61" spans="1:12" ht="15.75" x14ac:dyDescent="0.25">
      <c r="A61" s="17" t="s">
        <v>213</v>
      </c>
      <c r="B61" s="28">
        <v>15410</v>
      </c>
      <c r="C61" s="18">
        <f t="shared" si="36"/>
        <v>15410</v>
      </c>
      <c r="D61" s="19">
        <f>C61*0.1</f>
        <v>1541</v>
      </c>
      <c r="E61" s="18">
        <f t="shared" si="31"/>
        <v>770.5</v>
      </c>
      <c r="F61" s="18">
        <f t="shared" si="32"/>
        <v>1541</v>
      </c>
      <c r="G61" s="18">
        <f t="shared" si="33"/>
        <v>23115</v>
      </c>
      <c r="H61" s="18"/>
      <c r="I61" s="18">
        <f t="shared" si="34"/>
        <v>7062.916666666667</v>
      </c>
      <c r="J61" s="20">
        <f t="shared" si="35"/>
        <v>49440.416666666664</v>
      </c>
      <c r="L61" s="21">
        <f t="shared" si="6"/>
        <v>49.440400000000004</v>
      </c>
    </row>
    <row r="62" spans="1:12" ht="15.75" x14ac:dyDescent="0.25">
      <c r="A62" s="17" t="s">
        <v>199</v>
      </c>
      <c r="B62" s="18">
        <v>15410</v>
      </c>
      <c r="C62" s="18">
        <f t="shared" si="36"/>
        <v>15410</v>
      </c>
      <c r="D62" s="19"/>
      <c r="E62" s="18">
        <f t="shared" si="31"/>
        <v>770.5</v>
      </c>
      <c r="F62" s="18">
        <f t="shared" si="32"/>
        <v>1541</v>
      </c>
      <c r="G62" s="18">
        <f t="shared" si="33"/>
        <v>23115</v>
      </c>
      <c r="H62" s="18"/>
      <c r="I62" s="18">
        <f t="shared" si="34"/>
        <v>6806.083333333333</v>
      </c>
      <c r="J62" s="20">
        <f t="shared" si="35"/>
        <v>47642.583333333336</v>
      </c>
      <c r="L62" s="21">
        <f t="shared" si="6"/>
        <v>47.642600000000002</v>
      </c>
    </row>
    <row r="63" spans="1:12" ht="15.75" x14ac:dyDescent="0.25">
      <c r="A63" s="13" t="s">
        <v>214</v>
      </c>
      <c r="B63" s="18"/>
      <c r="C63" s="18"/>
      <c r="D63" s="19"/>
      <c r="E63" s="18"/>
      <c r="F63" s="18"/>
      <c r="G63" s="18"/>
      <c r="H63" s="18"/>
      <c r="I63" s="18"/>
      <c r="J63" s="20"/>
      <c r="L63" s="21"/>
    </row>
    <row r="64" spans="1:12" ht="25.5" x14ac:dyDescent="0.25">
      <c r="A64" s="17" t="s">
        <v>183</v>
      </c>
      <c r="B64" s="18">
        <v>15410</v>
      </c>
      <c r="C64" s="18">
        <f>B64</f>
        <v>15410</v>
      </c>
      <c r="D64" s="19">
        <f t="shared" si="12"/>
        <v>1541</v>
      </c>
      <c r="E64" s="18">
        <f t="shared" ref="E64:E74" si="37">C64*0.05</f>
        <v>770.5</v>
      </c>
      <c r="F64" s="18">
        <f t="shared" ref="F64:F74" si="38">C64*0.1</f>
        <v>1541</v>
      </c>
      <c r="G64" s="18">
        <f t="shared" ref="G64:G74" si="39">C64*1.5</f>
        <v>23115</v>
      </c>
      <c r="H64" s="18"/>
      <c r="I64" s="18">
        <f t="shared" ref="I64:I74" si="40">(C64+D64+E64+F64+G64+H64)*2/12</f>
        <v>7062.916666666667</v>
      </c>
      <c r="J64" s="20">
        <f t="shared" ref="J64:J74" si="41">C64+D64+E64+F64+G64+H64+I64</f>
        <v>49440.416666666664</v>
      </c>
      <c r="L64" s="21">
        <f t="shared" si="6"/>
        <v>49.440400000000004</v>
      </c>
    </row>
    <row r="65" spans="1:12" ht="25.5" x14ac:dyDescent="0.25">
      <c r="A65" s="17" t="s">
        <v>215</v>
      </c>
      <c r="B65" s="18">
        <v>16630</v>
      </c>
      <c r="C65" s="18">
        <f t="shared" ref="C65:C74" si="42">B65</f>
        <v>16630</v>
      </c>
      <c r="D65" s="19">
        <f t="shared" si="12"/>
        <v>1663</v>
      </c>
      <c r="E65" s="18">
        <f t="shared" si="37"/>
        <v>831.5</v>
      </c>
      <c r="F65" s="18">
        <f t="shared" si="38"/>
        <v>1663</v>
      </c>
      <c r="G65" s="18">
        <f t="shared" si="39"/>
        <v>24945</v>
      </c>
      <c r="H65" s="18"/>
      <c r="I65" s="18">
        <f t="shared" si="40"/>
        <v>7622.083333333333</v>
      </c>
      <c r="J65" s="20">
        <f t="shared" si="41"/>
        <v>53354.583333333336</v>
      </c>
      <c r="L65" s="21">
        <f t="shared" si="6"/>
        <v>53.354599999999998</v>
      </c>
    </row>
    <row r="66" spans="1:12" ht="15.75" x14ac:dyDescent="0.25">
      <c r="A66" s="17" t="s">
        <v>216</v>
      </c>
      <c r="B66" s="18">
        <v>16630</v>
      </c>
      <c r="C66" s="18">
        <f t="shared" si="42"/>
        <v>16630</v>
      </c>
      <c r="D66" s="19"/>
      <c r="E66" s="18">
        <f t="shared" si="37"/>
        <v>831.5</v>
      </c>
      <c r="F66" s="18">
        <f t="shared" si="38"/>
        <v>1663</v>
      </c>
      <c r="G66" s="18">
        <f t="shared" si="39"/>
        <v>24945</v>
      </c>
      <c r="H66" s="18"/>
      <c r="I66" s="18">
        <f t="shared" si="40"/>
        <v>7344.916666666667</v>
      </c>
      <c r="J66" s="20">
        <f t="shared" si="41"/>
        <v>51414.416666666664</v>
      </c>
      <c r="L66" s="21">
        <f t="shared" si="6"/>
        <v>51.414400000000001</v>
      </c>
    </row>
    <row r="67" spans="1:12" ht="15.75" x14ac:dyDescent="0.25">
      <c r="A67" s="17" t="s">
        <v>217</v>
      </c>
      <c r="B67" s="18">
        <v>16630</v>
      </c>
      <c r="C67" s="18">
        <f t="shared" si="42"/>
        <v>16630</v>
      </c>
      <c r="D67" s="19"/>
      <c r="E67" s="18">
        <f t="shared" si="37"/>
        <v>831.5</v>
      </c>
      <c r="F67" s="18">
        <f t="shared" si="38"/>
        <v>1663</v>
      </c>
      <c r="G67" s="18">
        <f t="shared" si="39"/>
        <v>24945</v>
      </c>
      <c r="H67" s="18">
        <f>C67*0.5</f>
        <v>8315</v>
      </c>
      <c r="I67" s="18">
        <f t="shared" si="40"/>
        <v>8730.75</v>
      </c>
      <c r="J67" s="20">
        <f t="shared" si="41"/>
        <v>61115.25</v>
      </c>
      <c r="L67" s="21">
        <f t="shared" si="6"/>
        <v>61.115300000000005</v>
      </c>
    </row>
    <row r="68" spans="1:12" ht="15.75" x14ac:dyDescent="0.25">
      <c r="A68" s="17" t="s">
        <v>187</v>
      </c>
      <c r="B68" s="18">
        <v>16630</v>
      </c>
      <c r="C68" s="18">
        <f t="shared" si="42"/>
        <v>16630</v>
      </c>
      <c r="D68" s="19"/>
      <c r="E68" s="18">
        <f t="shared" si="37"/>
        <v>831.5</v>
      </c>
      <c r="F68" s="18">
        <f t="shared" si="38"/>
        <v>1663</v>
      </c>
      <c r="G68" s="18">
        <f t="shared" si="39"/>
        <v>24945</v>
      </c>
      <c r="H68" s="18">
        <f>C68*0.5</f>
        <v>8315</v>
      </c>
      <c r="I68" s="18">
        <f t="shared" si="40"/>
        <v>8730.75</v>
      </c>
      <c r="J68" s="20">
        <f t="shared" si="41"/>
        <v>61115.25</v>
      </c>
      <c r="L68" s="21">
        <f t="shared" si="6"/>
        <v>61.115300000000005</v>
      </c>
    </row>
    <row r="69" spans="1:12" ht="25.5" x14ac:dyDescent="0.25">
      <c r="A69" s="35" t="s">
        <v>180</v>
      </c>
      <c r="B69" s="36">
        <v>16630</v>
      </c>
      <c r="C69" s="36">
        <f t="shared" si="42"/>
        <v>16630</v>
      </c>
      <c r="D69" s="36"/>
      <c r="E69" s="36">
        <f t="shared" si="37"/>
        <v>831.5</v>
      </c>
      <c r="F69" s="36">
        <f t="shared" si="38"/>
        <v>1663</v>
      </c>
      <c r="G69" s="36">
        <f t="shared" si="39"/>
        <v>24945</v>
      </c>
      <c r="H69" s="36">
        <f>C69*0.5</f>
        <v>8315</v>
      </c>
      <c r="I69" s="36">
        <f t="shared" si="40"/>
        <v>8730.75</v>
      </c>
      <c r="J69" s="37">
        <f t="shared" si="41"/>
        <v>61115.25</v>
      </c>
      <c r="L69" s="21">
        <f t="shared" si="6"/>
        <v>61.115300000000005</v>
      </c>
    </row>
    <row r="70" spans="1:12" ht="15.75" x14ac:dyDescent="0.25">
      <c r="A70" s="17" t="s">
        <v>218</v>
      </c>
      <c r="B70" s="18">
        <v>16630</v>
      </c>
      <c r="C70" s="18">
        <f t="shared" si="42"/>
        <v>16630</v>
      </c>
      <c r="D70" s="19"/>
      <c r="E70" s="18">
        <f t="shared" si="37"/>
        <v>831.5</v>
      </c>
      <c r="F70" s="18">
        <f t="shared" si="38"/>
        <v>1663</v>
      </c>
      <c r="G70" s="18">
        <f t="shared" si="39"/>
        <v>24945</v>
      </c>
      <c r="H70" s="18"/>
      <c r="I70" s="18">
        <f t="shared" si="40"/>
        <v>7344.916666666667</v>
      </c>
      <c r="J70" s="20">
        <f t="shared" si="41"/>
        <v>51414.416666666664</v>
      </c>
      <c r="L70" s="21">
        <f t="shared" si="6"/>
        <v>51.414400000000001</v>
      </c>
    </row>
    <row r="71" spans="1:12" ht="15.75" x14ac:dyDescent="0.25">
      <c r="A71" s="17" t="s">
        <v>207</v>
      </c>
      <c r="B71" s="19">
        <v>15410</v>
      </c>
      <c r="C71" s="18">
        <f t="shared" si="42"/>
        <v>15410</v>
      </c>
      <c r="D71" s="19"/>
      <c r="E71" s="18">
        <f t="shared" si="37"/>
        <v>770.5</v>
      </c>
      <c r="F71" s="18">
        <f t="shared" si="38"/>
        <v>1541</v>
      </c>
      <c r="G71" s="18">
        <f t="shared" si="39"/>
        <v>23115</v>
      </c>
      <c r="H71" s="18"/>
      <c r="I71" s="18">
        <f t="shared" si="40"/>
        <v>6806.083333333333</v>
      </c>
      <c r="J71" s="20">
        <f t="shared" si="41"/>
        <v>47642.583333333336</v>
      </c>
      <c r="L71" s="21">
        <f t="shared" ref="L71:L121" si="43">ROUND(J71,1)/1000</f>
        <v>47.642600000000002</v>
      </c>
    </row>
    <row r="72" spans="1:12" ht="15.75" x14ac:dyDescent="0.25">
      <c r="A72" s="17" t="s">
        <v>219</v>
      </c>
      <c r="B72" s="19">
        <v>15410</v>
      </c>
      <c r="C72" s="18">
        <f t="shared" si="42"/>
        <v>15410</v>
      </c>
      <c r="D72" s="19">
        <f>C72*0.25</f>
        <v>3852.5</v>
      </c>
      <c r="E72" s="19">
        <f t="shared" si="37"/>
        <v>770.5</v>
      </c>
      <c r="F72" s="19">
        <f t="shared" si="38"/>
        <v>1541</v>
      </c>
      <c r="G72" s="19">
        <f t="shared" si="39"/>
        <v>23115</v>
      </c>
      <c r="H72" s="22"/>
      <c r="I72" s="19">
        <f t="shared" si="40"/>
        <v>7448.166666666667</v>
      </c>
      <c r="J72" s="29">
        <f t="shared" si="41"/>
        <v>52137.166666666664</v>
      </c>
      <c r="L72" s="21">
        <f t="shared" si="43"/>
        <v>52.1372</v>
      </c>
    </row>
    <row r="73" spans="1:12" ht="15.75" x14ac:dyDescent="0.25">
      <c r="A73" s="26" t="s">
        <v>200</v>
      </c>
      <c r="B73" s="18">
        <v>15410</v>
      </c>
      <c r="C73" s="18">
        <f t="shared" si="42"/>
        <v>15410</v>
      </c>
      <c r="D73" s="19"/>
      <c r="E73" s="18">
        <f t="shared" si="37"/>
        <v>770.5</v>
      </c>
      <c r="F73" s="18">
        <f t="shared" si="38"/>
        <v>1541</v>
      </c>
      <c r="G73" s="18">
        <f t="shared" si="39"/>
        <v>23115</v>
      </c>
      <c r="H73" s="18"/>
      <c r="I73" s="18">
        <f t="shared" si="40"/>
        <v>6806.083333333333</v>
      </c>
      <c r="J73" s="20">
        <f t="shared" si="41"/>
        <v>47642.583333333336</v>
      </c>
      <c r="L73" s="21">
        <f t="shared" si="43"/>
        <v>47.642600000000002</v>
      </c>
    </row>
    <row r="74" spans="1:12" ht="15.75" x14ac:dyDescent="0.25">
      <c r="A74" s="17" t="s">
        <v>220</v>
      </c>
      <c r="B74" s="18">
        <v>15410</v>
      </c>
      <c r="C74" s="18">
        <f t="shared" si="42"/>
        <v>15410</v>
      </c>
      <c r="D74" s="19"/>
      <c r="E74" s="18">
        <f t="shared" si="37"/>
        <v>770.5</v>
      </c>
      <c r="F74" s="18">
        <f t="shared" si="38"/>
        <v>1541</v>
      </c>
      <c r="G74" s="18">
        <f t="shared" si="39"/>
        <v>23115</v>
      </c>
      <c r="H74" s="18"/>
      <c r="I74" s="18">
        <f t="shared" si="40"/>
        <v>6806.083333333333</v>
      </c>
      <c r="J74" s="20">
        <f t="shared" si="41"/>
        <v>47642.583333333336</v>
      </c>
      <c r="L74" s="21">
        <f t="shared" si="43"/>
        <v>47.642600000000002</v>
      </c>
    </row>
    <row r="75" spans="1:12" ht="15.75" x14ac:dyDescent="0.25">
      <c r="A75" s="13" t="s">
        <v>221</v>
      </c>
      <c r="B75" s="18"/>
      <c r="C75" s="22"/>
      <c r="D75" s="23"/>
      <c r="E75" s="22"/>
      <c r="F75" s="22"/>
      <c r="G75" s="22"/>
      <c r="H75" s="22"/>
      <c r="I75" s="22"/>
      <c r="J75" s="24"/>
      <c r="L75" s="21">
        <f t="shared" si="43"/>
        <v>0</v>
      </c>
    </row>
    <row r="76" spans="1:12" ht="15.75" x14ac:dyDescent="0.25">
      <c r="A76" s="25" t="s">
        <v>187</v>
      </c>
      <c r="B76" s="18">
        <v>16630</v>
      </c>
      <c r="C76" s="18">
        <f>B76</f>
        <v>16630</v>
      </c>
      <c r="D76" s="19"/>
      <c r="E76" s="18">
        <f t="shared" ref="E76:E90" si="44">C76*0.05</f>
        <v>831.5</v>
      </c>
      <c r="F76" s="18">
        <f t="shared" ref="F76:F90" si="45">C76*0.1</f>
        <v>1663</v>
      </c>
      <c r="G76" s="18">
        <f t="shared" ref="G76:G90" si="46">C76*1.5</f>
        <v>24945</v>
      </c>
      <c r="H76" s="18">
        <f>C76*0.5</f>
        <v>8315</v>
      </c>
      <c r="I76" s="18">
        <f t="shared" ref="I76:I90" si="47">(C76+D76+E76+F76+G76+H76)*2/12</f>
        <v>8730.75</v>
      </c>
      <c r="J76" s="20">
        <f t="shared" ref="J76:J90" si="48">C76+D76+E76+F76+G76+H76+I76</f>
        <v>61115.25</v>
      </c>
      <c r="L76" s="21">
        <f t="shared" si="43"/>
        <v>61.115300000000005</v>
      </c>
    </row>
    <row r="77" spans="1:12" ht="15.75" x14ac:dyDescent="0.25">
      <c r="A77" s="25" t="s">
        <v>222</v>
      </c>
      <c r="B77" s="18">
        <v>16630</v>
      </c>
      <c r="C77" s="18">
        <f t="shared" ref="C77:C85" si="49">B77</f>
        <v>16630</v>
      </c>
      <c r="D77" s="19"/>
      <c r="E77" s="18">
        <f t="shared" si="44"/>
        <v>831.5</v>
      </c>
      <c r="F77" s="18">
        <f t="shared" si="45"/>
        <v>1663</v>
      </c>
      <c r="G77" s="18">
        <f t="shared" si="46"/>
        <v>24945</v>
      </c>
      <c r="H77" s="18"/>
      <c r="I77" s="18">
        <f t="shared" si="47"/>
        <v>7344.916666666667</v>
      </c>
      <c r="J77" s="20">
        <f t="shared" si="48"/>
        <v>51414.416666666664</v>
      </c>
      <c r="L77" s="21">
        <f t="shared" si="43"/>
        <v>51.414400000000001</v>
      </c>
    </row>
    <row r="78" spans="1:12" ht="25.5" x14ac:dyDescent="0.25">
      <c r="A78" s="35" t="s">
        <v>180</v>
      </c>
      <c r="B78" s="36">
        <v>16630</v>
      </c>
      <c r="C78" s="36">
        <f t="shared" si="49"/>
        <v>16630</v>
      </c>
      <c r="D78" s="36"/>
      <c r="E78" s="36">
        <f t="shared" si="44"/>
        <v>831.5</v>
      </c>
      <c r="F78" s="36">
        <f t="shared" si="45"/>
        <v>1663</v>
      </c>
      <c r="G78" s="36">
        <f t="shared" si="46"/>
        <v>24945</v>
      </c>
      <c r="H78" s="36"/>
      <c r="I78" s="36">
        <f t="shared" si="47"/>
        <v>7344.916666666667</v>
      </c>
      <c r="J78" s="37">
        <f t="shared" si="48"/>
        <v>51414.416666666664</v>
      </c>
      <c r="L78" s="21">
        <f t="shared" si="43"/>
        <v>51.414400000000001</v>
      </c>
    </row>
    <row r="79" spans="1:12" s="33" customFormat="1" ht="15.75" x14ac:dyDescent="0.25">
      <c r="A79" s="30" t="s">
        <v>173</v>
      </c>
      <c r="B79" s="31">
        <v>15410</v>
      </c>
      <c r="C79" s="31">
        <f t="shared" si="49"/>
        <v>15410</v>
      </c>
      <c r="D79" s="31"/>
      <c r="E79" s="31">
        <f t="shared" si="44"/>
        <v>770.5</v>
      </c>
      <c r="F79" s="31">
        <f t="shared" si="45"/>
        <v>1541</v>
      </c>
      <c r="G79" s="31">
        <f t="shared" si="46"/>
        <v>23115</v>
      </c>
      <c r="H79" s="31"/>
      <c r="I79" s="31">
        <f t="shared" si="47"/>
        <v>6806.083333333333</v>
      </c>
      <c r="J79" s="32">
        <f t="shared" si="48"/>
        <v>47642.583333333336</v>
      </c>
      <c r="L79" s="34">
        <f t="shared" si="43"/>
        <v>47.642600000000002</v>
      </c>
    </row>
    <row r="80" spans="1:12" ht="15.75" x14ac:dyDescent="0.25">
      <c r="A80" s="17" t="s">
        <v>223</v>
      </c>
      <c r="B80" s="28">
        <v>15410</v>
      </c>
      <c r="C80" s="18">
        <f t="shared" si="49"/>
        <v>15410</v>
      </c>
      <c r="D80" s="19">
        <f t="shared" ref="D80:D82" si="50">C80*0.1</f>
        <v>1541</v>
      </c>
      <c r="E80" s="18">
        <f t="shared" si="44"/>
        <v>770.5</v>
      </c>
      <c r="F80" s="18">
        <f t="shared" si="45"/>
        <v>1541</v>
      </c>
      <c r="G80" s="18">
        <f t="shared" si="46"/>
        <v>23115</v>
      </c>
      <c r="H80" s="18"/>
      <c r="I80" s="18">
        <f t="shared" si="47"/>
        <v>7062.916666666667</v>
      </c>
      <c r="J80" s="20">
        <f t="shared" si="48"/>
        <v>49440.416666666664</v>
      </c>
      <c r="L80" s="21">
        <f t="shared" si="43"/>
        <v>49.440400000000004</v>
      </c>
    </row>
    <row r="81" spans="1:12" ht="15.75" x14ac:dyDescent="0.25">
      <c r="A81" s="17" t="s">
        <v>224</v>
      </c>
      <c r="B81" s="28">
        <v>15410</v>
      </c>
      <c r="C81" s="28">
        <f t="shared" si="49"/>
        <v>15410</v>
      </c>
      <c r="D81" s="19">
        <f t="shared" si="50"/>
        <v>1541</v>
      </c>
      <c r="E81" s="28">
        <f t="shared" si="44"/>
        <v>770.5</v>
      </c>
      <c r="F81" s="28">
        <f t="shared" si="45"/>
        <v>1541</v>
      </c>
      <c r="G81" s="28">
        <f t="shared" si="46"/>
        <v>23115</v>
      </c>
      <c r="I81" s="28">
        <f t="shared" si="47"/>
        <v>7062.916666666667</v>
      </c>
      <c r="J81" s="20">
        <f t="shared" si="48"/>
        <v>49440.416666666664</v>
      </c>
      <c r="L81" s="21">
        <f t="shared" si="43"/>
        <v>49.440400000000004</v>
      </c>
    </row>
    <row r="82" spans="1:12" ht="15.75" x14ac:dyDescent="0.25">
      <c r="A82" s="38" t="s">
        <v>225</v>
      </c>
      <c r="B82" s="39">
        <v>15410</v>
      </c>
      <c r="C82" s="39">
        <f t="shared" si="49"/>
        <v>15410</v>
      </c>
      <c r="D82" s="40">
        <f t="shared" si="50"/>
        <v>1541</v>
      </c>
      <c r="E82" s="39">
        <f t="shared" si="44"/>
        <v>770.5</v>
      </c>
      <c r="F82" s="39">
        <f t="shared" si="45"/>
        <v>1541</v>
      </c>
      <c r="G82" s="39">
        <f t="shared" si="46"/>
        <v>23115</v>
      </c>
      <c r="H82" s="41"/>
      <c r="I82" s="39">
        <f t="shared" si="47"/>
        <v>7062.916666666667</v>
      </c>
      <c r="J82" s="42">
        <f t="shared" si="48"/>
        <v>49440.416666666664</v>
      </c>
      <c r="L82" s="21">
        <f t="shared" si="43"/>
        <v>49.440400000000004</v>
      </c>
    </row>
    <row r="83" spans="1:12" ht="25.5" x14ac:dyDescent="0.25">
      <c r="A83" s="26" t="s">
        <v>226</v>
      </c>
      <c r="B83" s="19">
        <v>18220</v>
      </c>
      <c r="C83" s="18">
        <f t="shared" si="49"/>
        <v>18220</v>
      </c>
      <c r="D83" s="19"/>
      <c r="E83" s="18">
        <f t="shared" si="44"/>
        <v>911</v>
      </c>
      <c r="F83" s="18">
        <f t="shared" si="45"/>
        <v>1822</v>
      </c>
      <c r="G83" s="18">
        <f t="shared" si="46"/>
        <v>27330</v>
      </c>
      <c r="H83" s="18"/>
      <c r="I83" s="18">
        <f t="shared" si="47"/>
        <v>8047.166666666667</v>
      </c>
      <c r="J83" s="20">
        <f t="shared" si="48"/>
        <v>56330.166666666664</v>
      </c>
      <c r="L83" s="21">
        <f t="shared" si="43"/>
        <v>56.330199999999998</v>
      </c>
    </row>
    <row r="84" spans="1:12" ht="15.75" x14ac:dyDescent="0.25">
      <c r="A84" s="26" t="s">
        <v>200</v>
      </c>
      <c r="B84" s="18">
        <v>15410</v>
      </c>
      <c r="C84" s="18">
        <f t="shared" si="49"/>
        <v>15410</v>
      </c>
      <c r="D84" s="19"/>
      <c r="E84" s="18">
        <f t="shared" si="44"/>
        <v>770.5</v>
      </c>
      <c r="F84" s="18">
        <f t="shared" si="45"/>
        <v>1541</v>
      </c>
      <c r="G84" s="18">
        <f t="shared" si="46"/>
        <v>23115</v>
      </c>
      <c r="H84" s="18"/>
      <c r="I84" s="18">
        <f t="shared" si="47"/>
        <v>6806.083333333333</v>
      </c>
      <c r="J84" s="20">
        <f t="shared" si="48"/>
        <v>47642.583333333336</v>
      </c>
      <c r="L84" s="21">
        <f t="shared" si="43"/>
        <v>47.642600000000002</v>
      </c>
    </row>
    <row r="85" spans="1:12" ht="15.75" x14ac:dyDescent="0.25">
      <c r="A85" s="17" t="s">
        <v>216</v>
      </c>
      <c r="B85" s="18">
        <v>16630</v>
      </c>
      <c r="C85" s="18">
        <f t="shared" si="49"/>
        <v>16630</v>
      </c>
      <c r="D85" s="19"/>
      <c r="E85" s="18">
        <f t="shared" si="44"/>
        <v>831.5</v>
      </c>
      <c r="F85" s="18">
        <f t="shared" si="45"/>
        <v>1663</v>
      </c>
      <c r="G85" s="18">
        <f t="shared" si="46"/>
        <v>24945</v>
      </c>
      <c r="H85" s="18"/>
      <c r="I85" s="18">
        <f t="shared" si="47"/>
        <v>7344.916666666667</v>
      </c>
      <c r="J85" s="20">
        <f t="shared" si="48"/>
        <v>51414.416666666664</v>
      </c>
      <c r="L85" s="21">
        <f t="shared" si="43"/>
        <v>51.414400000000001</v>
      </c>
    </row>
    <row r="86" spans="1:12" ht="15.75" x14ac:dyDescent="0.25">
      <c r="A86" s="17" t="s">
        <v>189</v>
      </c>
      <c r="B86" s="18">
        <v>15410</v>
      </c>
      <c r="C86" s="18">
        <f>B86</f>
        <v>15410</v>
      </c>
      <c r="D86" s="19">
        <f t="shared" ref="D86" si="51">C86*0.1</f>
        <v>1541</v>
      </c>
      <c r="E86" s="18">
        <f t="shared" si="44"/>
        <v>770.5</v>
      </c>
      <c r="F86" s="18">
        <f t="shared" si="45"/>
        <v>1541</v>
      </c>
      <c r="G86" s="18">
        <f t="shared" si="46"/>
        <v>23115</v>
      </c>
      <c r="H86" s="18"/>
      <c r="I86" s="18">
        <f t="shared" si="47"/>
        <v>7062.916666666667</v>
      </c>
      <c r="J86" s="20">
        <f t="shared" si="48"/>
        <v>49440.416666666664</v>
      </c>
      <c r="L86" s="21">
        <f t="shared" si="43"/>
        <v>49.440400000000004</v>
      </c>
    </row>
    <row r="87" spans="1:12" ht="15.75" x14ac:dyDescent="0.25">
      <c r="A87" s="17" t="s">
        <v>227</v>
      </c>
      <c r="B87" s="18">
        <v>15410</v>
      </c>
      <c r="C87" s="18">
        <f>B87</f>
        <v>15410</v>
      </c>
      <c r="D87" s="19"/>
      <c r="E87" s="18">
        <f t="shared" si="44"/>
        <v>770.5</v>
      </c>
      <c r="F87" s="18">
        <f t="shared" si="45"/>
        <v>1541</v>
      </c>
      <c r="G87" s="18">
        <f t="shared" si="46"/>
        <v>23115</v>
      </c>
      <c r="H87" s="18"/>
      <c r="I87" s="18">
        <f t="shared" si="47"/>
        <v>6806.083333333333</v>
      </c>
      <c r="J87" s="20">
        <f t="shared" si="48"/>
        <v>47642.583333333336</v>
      </c>
      <c r="L87" s="21">
        <f t="shared" si="43"/>
        <v>47.642600000000002</v>
      </c>
    </row>
    <row r="88" spans="1:12" ht="25.5" x14ac:dyDescent="0.25">
      <c r="A88" s="17" t="s">
        <v>228</v>
      </c>
      <c r="B88" s="18">
        <v>15410</v>
      </c>
      <c r="C88" s="18">
        <f>B88</f>
        <v>15410</v>
      </c>
      <c r="D88" s="19"/>
      <c r="E88" s="18">
        <f t="shared" si="44"/>
        <v>770.5</v>
      </c>
      <c r="F88" s="18">
        <f t="shared" si="45"/>
        <v>1541</v>
      </c>
      <c r="G88" s="18">
        <f t="shared" si="46"/>
        <v>23115</v>
      </c>
      <c r="H88" s="18"/>
      <c r="I88" s="18">
        <f t="shared" si="47"/>
        <v>6806.083333333333</v>
      </c>
      <c r="J88" s="20">
        <f t="shared" si="48"/>
        <v>47642.583333333336</v>
      </c>
      <c r="L88" s="21">
        <f t="shared" si="43"/>
        <v>47.642600000000002</v>
      </c>
    </row>
    <row r="89" spans="1:12" ht="15.75" x14ac:dyDescent="0.25">
      <c r="A89" s="26" t="s">
        <v>229</v>
      </c>
      <c r="B89" s="18">
        <v>15410</v>
      </c>
      <c r="C89" s="18">
        <f>B89</f>
        <v>15410</v>
      </c>
      <c r="D89" s="19"/>
      <c r="E89" s="18">
        <f t="shared" si="44"/>
        <v>770.5</v>
      </c>
      <c r="F89" s="18">
        <f t="shared" si="45"/>
        <v>1541</v>
      </c>
      <c r="G89" s="18">
        <f t="shared" si="46"/>
        <v>23115</v>
      </c>
      <c r="H89" s="18"/>
      <c r="I89" s="18">
        <f t="shared" si="47"/>
        <v>6806.083333333333</v>
      </c>
      <c r="J89" s="20">
        <f t="shared" si="48"/>
        <v>47642.583333333336</v>
      </c>
      <c r="L89" s="21">
        <f t="shared" si="43"/>
        <v>47.642600000000002</v>
      </c>
    </row>
    <row r="90" spans="1:12" ht="15.75" x14ac:dyDescent="0.25">
      <c r="A90" s="26" t="s">
        <v>230</v>
      </c>
      <c r="B90" s="18">
        <v>15410</v>
      </c>
      <c r="C90" s="18">
        <f>B90</f>
        <v>15410</v>
      </c>
      <c r="D90" s="19"/>
      <c r="E90" s="18">
        <f t="shared" si="44"/>
        <v>770.5</v>
      </c>
      <c r="F90" s="18">
        <f t="shared" si="45"/>
        <v>1541</v>
      </c>
      <c r="G90" s="18">
        <f t="shared" si="46"/>
        <v>23115</v>
      </c>
      <c r="H90" s="18"/>
      <c r="I90" s="18">
        <f t="shared" si="47"/>
        <v>6806.083333333333</v>
      </c>
      <c r="J90" s="20">
        <f t="shared" si="48"/>
        <v>47642.583333333336</v>
      </c>
      <c r="L90" s="21">
        <f t="shared" si="43"/>
        <v>47.642600000000002</v>
      </c>
    </row>
    <row r="91" spans="1:12" ht="15.75" x14ac:dyDescent="0.25">
      <c r="A91" s="13" t="s">
        <v>231</v>
      </c>
      <c r="B91" s="18"/>
      <c r="C91" s="22"/>
      <c r="D91" s="23"/>
      <c r="E91" s="22"/>
      <c r="F91" s="22"/>
      <c r="G91" s="22"/>
      <c r="H91" s="22"/>
      <c r="I91" s="22"/>
      <c r="J91" s="24"/>
      <c r="L91" s="21">
        <f t="shared" si="43"/>
        <v>0</v>
      </c>
    </row>
    <row r="92" spans="1:12" ht="15.75" x14ac:dyDescent="0.25">
      <c r="A92" s="17" t="s">
        <v>189</v>
      </c>
      <c r="B92" s="18">
        <v>15410</v>
      </c>
      <c r="C92" s="18">
        <f>B92</f>
        <v>15410</v>
      </c>
      <c r="D92" s="19">
        <f t="shared" ref="D92:D93" si="52">C92*0.1</f>
        <v>1541</v>
      </c>
      <c r="E92" s="18">
        <f t="shared" ref="E92:E99" si="53">C92*0.05</f>
        <v>770.5</v>
      </c>
      <c r="F92" s="18">
        <f t="shared" ref="F92:F99" si="54">C92*0.1</f>
        <v>1541</v>
      </c>
      <c r="G92" s="18">
        <f t="shared" ref="G92:G99" si="55">C92*1.5</f>
        <v>23115</v>
      </c>
      <c r="H92" s="18"/>
      <c r="I92" s="18">
        <f t="shared" ref="I92:I99" si="56">(C92+D92+E92+F92+G92+H92)*2/12</f>
        <v>7062.916666666667</v>
      </c>
      <c r="J92" s="20">
        <f t="shared" ref="J92:J99" si="57">C92+D92+E92+F92+G92+H92+I92</f>
        <v>49440.416666666664</v>
      </c>
      <c r="L92" s="21">
        <f t="shared" si="43"/>
        <v>49.440400000000004</v>
      </c>
    </row>
    <row r="93" spans="1:12" ht="25.5" x14ac:dyDescent="0.25">
      <c r="A93" s="17" t="s">
        <v>232</v>
      </c>
      <c r="B93" s="18">
        <v>16630</v>
      </c>
      <c r="C93" s="18">
        <f t="shared" ref="C93:C99" si="58">B93</f>
        <v>16630</v>
      </c>
      <c r="D93" s="19">
        <f t="shared" si="52"/>
        <v>1663</v>
      </c>
      <c r="E93" s="18">
        <f t="shared" si="53"/>
        <v>831.5</v>
      </c>
      <c r="F93" s="18">
        <f t="shared" si="54"/>
        <v>1663</v>
      </c>
      <c r="G93" s="18">
        <f t="shared" si="55"/>
        <v>24945</v>
      </c>
      <c r="H93" s="18"/>
      <c r="I93" s="18">
        <f t="shared" si="56"/>
        <v>7622.083333333333</v>
      </c>
      <c r="J93" s="20">
        <f t="shared" si="57"/>
        <v>53354.583333333336</v>
      </c>
      <c r="L93" s="21">
        <f t="shared" si="43"/>
        <v>53.354599999999998</v>
      </c>
    </row>
    <row r="94" spans="1:12" ht="25.5" x14ac:dyDescent="0.25">
      <c r="A94" s="17" t="s">
        <v>233</v>
      </c>
      <c r="B94" s="18">
        <v>16630</v>
      </c>
      <c r="C94" s="18">
        <f t="shared" si="58"/>
        <v>16630</v>
      </c>
      <c r="D94" s="19"/>
      <c r="E94" s="18">
        <f t="shared" si="53"/>
        <v>831.5</v>
      </c>
      <c r="F94" s="18">
        <f t="shared" si="54"/>
        <v>1663</v>
      </c>
      <c r="G94" s="18">
        <f t="shared" si="55"/>
        <v>24945</v>
      </c>
      <c r="H94" s="18"/>
      <c r="I94" s="18">
        <f t="shared" si="56"/>
        <v>7344.916666666667</v>
      </c>
      <c r="J94" s="20">
        <f t="shared" si="57"/>
        <v>51414.416666666664</v>
      </c>
      <c r="L94" s="21">
        <f t="shared" si="43"/>
        <v>51.414400000000001</v>
      </c>
    </row>
    <row r="95" spans="1:12" ht="15.75" x14ac:dyDescent="0.25">
      <c r="A95" s="17" t="s">
        <v>234</v>
      </c>
      <c r="B95" s="18">
        <v>16630</v>
      </c>
      <c r="C95" s="18">
        <f t="shared" si="58"/>
        <v>16630</v>
      </c>
      <c r="D95" s="19"/>
      <c r="E95" s="18">
        <f t="shared" si="53"/>
        <v>831.5</v>
      </c>
      <c r="F95" s="18">
        <f t="shared" si="54"/>
        <v>1663</v>
      </c>
      <c r="G95" s="18">
        <f t="shared" si="55"/>
        <v>24945</v>
      </c>
      <c r="H95" s="18"/>
      <c r="I95" s="18">
        <f t="shared" si="56"/>
        <v>7344.916666666667</v>
      </c>
      <c r="J95" s="20">
        <f t="shared" si="57"/>
        <v>51414.416666666664</v>
      </c>
      <c r="L95" s="21">
        <f t="shared" si="43"/>
        <v>51.414400000000001</v>
      </c>
    </row>
    <row r="96" spans="1:12" ht="15.75" x14ac:dyDescent="0.25">
      <c r="A96" s="17" t="s">
        <v>235</v>
      </c>
      <c r="B96" s="18">
        <v>16630</v>
      </c>
      <c r="C96" s="18">
        <f t="shared" si="58"/>
        <v>16630</v>
      </c>
      <c r="D96" s="19"/>
      <c r="E96" s="18">
        <f t="shared" si="53"/>
        <v>831.5</v>
      </c>
      <c r="F96" s="18">
        <f t="shared" si="54"/>
        <v>1663</v>
      </c>
      <c r="G96" s="18">
        <f t="shared" si="55"/>
        <v>24945</v>
      </c>
      <c r="H96" s="18"/>
      <c r="I96" s="18">
        <f t="shared" si="56"/>
        <v>7344.916666666667</v>
      </c>
      <c r="J96" s="20">
        <f t="shared" si="57"/>
        <v>51414.416666666664</v>
      </c>
      <c r="L96" s="21">
        <f t="shared" si="43"/>
        <v>51.414400000000001</v>
      </c>
    </row>
    <row r="97" spans="1:12" ht="25.5" x14ac:dyDescent="0.25">
      <c r="A97" s="17" t="s">
        <v>236</v>
      </c>
      <c r="B97" s="18">
        <v>15410</v>
      </c>
      <c r="C97" s="18">
        <f t="shared" si="58"/>
        <v>15410</v>
      </c>
      <c r="D97" s="19"/>
      <c r="E97" s="18">
        <f t="shared" si="53"/>
        <v>770.5</v>
      </c>
      <c r="F97" s="18">
        <f t="shared" si="54"/>
        <v>1541</v>
      </c>
      <c r="G97" s="18">
        <f t="shared" si="55"/>
        <v>23115</v>
      </c>
      <c r="H97" s="18"/>
      <c r="I97" s="18">
        <f t="shared" si="56"/>
        <v>6806.083333333333</v>
      </c>
      <c r="J97" s="20">
        <f t="shared" si="57"/>
        <v>47642.583333333336</v>
      </c>
      <c r="L97" s="21">
        <f t="shared" si="43"/>
        <v>47.642600000000002</v>
      </c>
    </row>
    <row r="98" spans="1:12" ht="15.75" x14ac:dyDescent="0.25">
      <c r="A98" s="17" t="s">
        <v>218</v>
      </c>
      <c r="B98" s="18">
        <v>16630</v>
      </c>
      <c r="C98" s="18">
        <f t="shared" si="58"/>
        <v>16630</v>
      </c>
      <c r="D98" s="19"/>
      <c r="E98" s="18">
        <f t="shared" si="53"/>
        <v>831.5</v>
      </c>
      <c r="F98" s="18">
        <f t="shared" si="54"/>
        <v>1663</v>
      </c>
      <c r="G98" s="18">
        <f t="shared" si="55"/>
        <v>24945</v>
      </c>
      <c r="H98" s="18"/>
      <c r="I98" s="18">
        <f t="shared" si="56"/>
        <v>7344.916666666667</v>
      </c>
      <c r="J98" s="20">
        <f t="shared" si="57"/>
        <v>51414.416666666664</v>
      </c>
      <c r="L98" s="21">
        <f t="shared" si="43"/>
        <v>51.414400000000001</v>
      </c>
    </row>
    <row r="99" spans="1:12" ht="15.75" x14ac:dyDescent="0.25">
      <c r="A99" s="17" t="s">
        <v>185</v>
      </c>
      <c r="B99" s="18">
        <v>16630</v>
      </c>
      <c r="C99" s="18">
        <f t="shared" si="58"/>
        <v>16630</v>
      </c>
      <c r="D99" s="19"/>
      <c r="E99" s="18">
        <f t="shared" si="53"/>
        <v>831.5</v>
      </c>
      <c r="F99" s="18">
        <f t="shared" si="54"/>
        <v>1663</v>
      </c>
      <c r="G99" s="18">
        <f t="shared" si="55"/>
        <v>24945</v>
      </c>
      <c r="H99" s="18"/>
      <c r="I99" s="18">
        <f t="shared" si="56"/>
        <v>7344.916666666667</v>
      </c>
      <c r="J99" s="20">
        <f t="shared" si="57"/>
        <v>51414.416666666664</v>
      </c>
      <c r="L99" s="21">
        <f t="shared" si="43"/>
        <v>51.414400000000001</v>
      </c>
    </row>
    <row r="100" spans="1:12" ht="15.75" x14ac:dyDescent="0.25">
      <c r="A100" s="13" t="s">
        <v>237</v>
      </c>
      <c r="B100" s="18"/>
      <c r="C100" s="18"/>
      <c r="D100" s="19"/>
      <c r="E100" s="18"/>
      <c r="F100" s="18"/>
      <c r="G100" s="18"/>
      <c r="H100" s="18"/>
      <c r="I100" s="18"/>
      <c r="J100" s="20"/>
      <c r="L100" s="21"/>
    </row>
    <row r="101" spans="1:12" ht="15.75" x14ac:dyDescent="0.25">
      <c r="A101" s="17" t="s">
        <v>189</v>
      </c>
      <c r="B101" s="18">
        <v>15410</v>
      </c>
      <c r="C101" s="18">
        <f>B101*1.25</f>
        <v>19262.5</v>
      </c>
      <c r="D101" s="19">
        <f t="shared" ref="D101:D102" si="59">C101*0.1</f>
        <v>1926.25</v>
      </c>
      <c r="E101" s="18">
        <f t="shared" ref="E101:E110" si="60">C101*0.05</f>
        <v>963.125</v>
      </c>
      <c r="F101" s="18">
        <f t="shared" ref="F101:F110" si="61">C101*0.1</f>
        <v>1926.25</v>
      </c>
      <c r="G101" s="18">
        <f t="shared" ref="G101:G110" si="62">C101*1.5</f>
        <v>28893.75</v>
      </c>
      <c r="H101" s="18"/>
      <c r="I101" s="18">
        <f t="shared" ref="I101:I110" si="63">(C101+D101+E101+F101+G101+H101)*2/12</f>
        <v>8828.6458333333339</v>
      </c>
      <c r="J101" s="20">
        <f t="shared" ref="J101:J110" si="64">C101+D101+E101+F101+G101+H101+I101</f>
        <v>61800.520833333336</v>
      </c>
      <c r="L101" s="21">
        <f t="shared" si="43"/>
        <v>61.8005</v>
      </c>
    </row>
    <row r="102" spans="1:12" ht="15.75" x14ac:dyDescent="0.25">
      <c r="A102" s="17" t="s">
        <v>185</v>
      </c>
      <c r="B102" s="18">
        <v>16630</v>
      </c>
      <c r="C102" s="18">
        <f t="shared" ref="C102:C110" si="65">B102*1.25</f>
        <v>20787.5</v>
      </c>
      <c r="D102" s="19">
        <f t="shared" si="59"/>
        <v>2078.75</v>
      </c>
      <c r="E102" s="18">
        <f t="shared" si="60"/>
        <v>1039.375</v>
      </c>
      <c r="F102" s="18">
        <f t="shared" si="61"/>
        <v>2078.75</v>
      </c>
      <c r="G102" s="18">
        <f t="shared" si="62"/>
        <v>31181.25</v>
      </c>
      <c r="H102" s="18"/>
      <c r="I102" s="18">
        <f t="shared" si="63"/>
        <v>9527.6041666666661</v>
      </c>
      <c r="J102" s="20">
        <f t="shared" si="64"/>
        <v>66693.229166666672</v>
      </c>
      <c r="L102" s="21">
        <f t="shared" si="43"/>
        <v>66.69319999999999</v>
      </c>
    </row>
    <row r="103" spans="1:12" ht="25.5" x14ac:dyDescent="0.25">
      <c r="A103" s="35" t="s">
        <v>180</v>
      </c>
      <c r="B103" s="36">
        <v>16630</v>
      </c>
      <c r="C103" s="36">
        <f t="shared" si="65"/>
        <v>20787.5</v>
      </c>
      <c r="D103" s="36"/>
      <c r="E103" s="36">
        <f t="shared" si="60"/>
        <v>1039.375</v>
      </c>
      <c r="F103" s="36">
        <f t="shared" si="61"/>
        <v>2078.75</v>
      </c>
      <c r="G103" s="36">
        <f t="shared" si="62"/>
        <v>31181.25</v>
      </c>
      <c r="H103" s="36"/>
      <c r="I103" s="36">
        <f t="shared" si="63"/>
        <v>9181.1458333333339</v>
      </c>
      <c r="J103" s="37">
        <f t="shared" si="64"/>
        <v>64268.020833333336</v>
      </c>
      <c r="L103" s="21">
        <f t="shared" si="43"/>
        <v>64.268000000000001</v>
      </c>
    </row>
    <row r="104" spans="1:12" ht="15.75" x14ac:dyDescent="0.25">
      <c r="A104" s="17" t="s">
        <v>238</v>
      </c>
      <c r="B104" s="18">
        <v>16630</v>
      </c>
      <c r="C104" s="18">
        <f t="shared" si="65"/>
        <v>20787.5</v>
      </c>
      <c r="D104" s="19"/>
      <c r="E104" s="18">
        <f t="shared" si="60"/>
        <v>1039.375</v>
      </c>
      <c r="F104" s="18">
        <f t="shared" si="61"/>
        <v>2078.75</v>
      </c>
      <c r="G104" s="18">
        <f t="shared" si="62"/>
        <v>31181.25</v>
      </c>
      <c r="H104" s="18">
        <f>C104*0.5</f>
        <v>10393.75</v>
      </c>
      <c r="I104" s="18">
        <f t="shared" si="63"/>
        <v>10913.4375</v>
      </c>
      <c r="J104" s="20">
        <f t="shared" si="64"/>
        <v>76394.0625</v>
      </c>
      <c r="L104" s="21">
        <f t="shared" si="43"/>
        <v>76.394100000000009</v>
      </c>
    </row>
    <row r="105" spans="1:12" ht="15.75" x14ac:dyDescent="0.25">
      <c r="A105" s="17" t="s">
        <v>239</v>
      </c>
      <c r="B105" s="18">
        <v>16630</v>
      </c>
      <c r="C105" s="18">
        <f t="shared" si="65"/>
        <v>20787.5</v>
      </c>
      <c r="D105" s="19"/>
      <c r="E105" s="18">
        <f t="shared" si="60"/>
        <v>1039.375</v>
      </c>
      <c r="F105" s="18">
        <f t="shared" si="61"/>
        <v>2078.75</v>
      </c>
      <c r="G105" s="18">
        <f t="shared" si="62"/>
        <v>31181.25</v>
      </c>
      <c r="H105" s="18">
        <f>C105*0.5</f>
        <v>10393.75</v>
      </c>
      <c r="I105" s="18">
        <f t="shared" si="63"/>
        <v>10913.4375</v>
      </c>
      <c r="J105" s="20">
        <f t="shared" si="64"/>
        <v>76394.0625</v>
      </c>
      <c r="L105" s="21">
        <f t="shared" si="43"/>
        <v>76.394100000000009</v>
      </c>
    </row>
    <row r="106" spans="1:12" ht="15.75" x14ac:dyDescent="0.25">
      <c r="A106" s="17" t="s">
        <v>240</v>
      </c>
      <c r="B106" s="18">
        <v>16630</v>
      </c>
      <c r="C106" s="18">
        <f t="shared" si="65"/>
        <v>20787.5</v>
      </c>
      <c r="D106" s="19"/>
      <c r="E106" s="18">
        <f t="shared" si="60"/>
        <v>1039.375</v>
      </c>
      <c r="F106" s="18">
        <f t="shared" si="61"/>
        <v>2078.75</v>
      </c>
      <c r="G106" s="18">
        <f t="shared" si="62"/>
        <v>31181.25</v>
      </c>
      <c r="H106" s="18">
        <f>C106*0.5</f>
        <v>10393.75</v>
      </c>
      <c r="I106" s="18">
        <f t="shared" si="63"/>
        <v>10913.4375</v>
      </c>
      <c r="J106" s="20">
        <f t="shared" si="64"/>
        <v>76394.0625</v>
      </c>
      <c r="L106" s="21">
        <f t="shared" si="43"/>
        <v>76.394100000000009</v>
      </c>
    </row>
    <row r="107" spans="1:12" ht="15.75" x14ac:dyDescent="0.25">
      <c r="A107" s="17" t="s">
        <v>198</v>
      </c>
      <c r="B107" s="18">
        <v>16630</v>
      </c>
      <c r="C107" s="18">
        <f t="shared" si="65"/>
        <v>20787.5</v>
      </c>
      <c r="D107" s="19"/>
      <c r="E107" s="18">
        <f t="shared" si="60"/>
        <v>1039.375</v>
      </c>
      <c r="F107" s="18">
        <f t="shared" si="61"/>
        <v>2078.75</v>
      </c>
      <c r="G107" s="18">
        <f t="shared" si="62"/>
        <v>31181.25</v>
      </c>
      <c r="H107" s="18"/>
      <c r="I107" s="18">
        <f t="shared" si="63"/>
        <v>9181.1458333333339</v>
      </c>
      <c r="J107" s="20">
        <f t="shared" si="64"/>
        <v>64268.020833333336</v>
      </c>
      <c r="L107" s="21">
        <f t="shared" si="43"/>
        <v>64.268000000000001</v>
      </c>
    </row>
    <row r="108" spans="1:12" ht="15.75" x14ac:dyDescent="0.25">
      <c r="A108" s="17" t="s">
        <v>241</v>
      </c>
      <c r="B108" s="19">
        <v>16630</v>
      </c>
      <c r="C108" s="18">
        <f t="shared" si="65"/>
        <v>20787.5</v>
      </c>
      <c r="D108" s="19">
        <f>C108*0.25</f>
        <v>5196.875</v>
      </c>
      <c r="E108" s="19">
        <f t="shared" si="60"/>
        <v>1039.375</v>
      </c>
      <c r="F108" s="19">
        <f t="shared" si="61"/>
        <v>2078.75</v>
      </c>
      <c r="G108" s="19">
        <f t="shared" si="62"/>
        <v>31181.25</v>
      </c>
      <c r="H108" s="22"/>
      <c r="I108" s="19">
        <f t="shared" si="63"/>
        <v>10047.291666666666</v>
      </c>
      <c r="J108" s="29">
        <f t="shared" si="64"/>
        <v>70331.041666666672</v>
      </c>
      <c r="L108" s="21">
        <f t="shared" si="43"/>
        <v>70.331000000000003</v>
      </c>
    </row>
    <row r="109" spans="1:12" ht="15.75" x14ac:dyDescent="0.25">
      <c r="A109" s="26" t="s">
        <v>242</v>
      </c>
      <c r="B109" s="18">
        <v>16630</v>
      </c>
      <c r="C109" s="18">
        <f t="shared" si="65"/>
        <v>20787.5</v>
      </c>
      <c r="D109" s="19"/>
      <c r="E109" s="18">
        <f t="shared" si="60"/>
        <v>1039.375</v>
      </c>
      <c r="F109" s="18">
        <f t="shared" si="61"/>
        <v>2078.75</v>
      </c>
      <c r="G109" s="18">
        <f t="shared" si="62"/>
        <v>31181.25</v>
      </c>
      <c r="H109" s="18"/>
      <c r="I109" s="18">
        <f t="shared" si="63"/>
        <v>9181.1458333333339</v>
      </c>
      <c r="J109" s="20">
        <f t="shared" si="64"/>
        <v>64268.020833333336</v>
      </c>
      <c r="L109" s="21">
        <f t="shared" si="43"/>
        <v>64.268000000000001</v>
      </c>
    </row>
    <row r="110" spans="1:12" ht="15.75" x14ac:dyDescent="0.25">
      <c r="A110" s="17" t="s">
        <v>243</v>
      </c>
      <c r="B110" s="18">
        <v>15410</v>
      </c>
      <c r="C110" s="18">
        <f t="shared" si="65"/>
        <v>19262.5</v>
      </c>
      <c r="D110" s="19"/>
      <c r="E110" s="18">
        <f t="shared" si="60"/>
        <v>963.125</v>
      </c>
      <c r="F110" s="18">
        <f t="shared" si="61"/>
        <v>1926.25</v>
      </c>
      <c r="G110" s="18">
        <f t="shared" si="62"/>
        <v>28893.75</v>
      </c>
      <c r="H110" s="18"/>
      <c r="I110" s="18">
        <f t="shared" si="63"/>
        <v>8507.6041666666661</v>
      </c>
      <c r="J110" s="20">
        <f t="shared" si="64"/>
        <v>59553.229166666664</v>
      </c>
      <c r="L110" s="21">
        <f t="shared" si="43"/>
        <v>59.553199999999997</v>
      </c>
    </row>
    <row r="111" spans="1:12" ht="15.75" x14ac:dyDescent="0.25">
      <c r="A111" s="13" t="s">
        <v>244</v>
      </c>
      <c r="B111" s="18"/>
      <c r="C111" s="18"/>
      <c r="D111" s="19"/>
      <c r="E111" s="18"/>
      <c r="F111" s="18"/>
      <c r="G111" s="18"/>
      <c r="H111" s="18"/>
      <c r="I111" s="18"/>
      <c r="J111" s="20"/>
      <c r="L111" s="21"/>
    </row>
    <row r="112" spans="1:12" ht="15.75" x14ac:dyDescent="0.25">
      <c r="A112" s="17" t="s">
        <v>196</v>
      </c>
      <c r="B112" s="18">
        <v>15410</v>
      </c>
      <c r="C112" s="18">
        <f>B112*1.25</f>
        <v>19262.5</v>
      </c>
      <c r="D112" s="19">
        <f t="shared" ref="D112:D113" si="66">C112*0.1</f>
        <v>1926.25</v>
      </c>
      <c r="E112" s="18">
        <f t="shared" ref="E112:E121" si="67">C112*0.05</f>
        <v>963.125</v>
      </c>
      <c r="F112" s="18">
        <f t="shared" ref="F112:F121" si="68">C112*0.1</f>
        <v>1926.25</v>
      </c>
      <c r="G112" s="18">
        <f t="shared" ref="G112:G121" si="69">C112*1.5</f>
        <v>28893.75</v>
      </c>
      <c r="H112" s="18"/>
      <c r="I112" s="18">
        <f t="shared" ref="I112:I121" si="70">(C112+D112+E112+F112+G112+H112)*2/12</f>
        <v>8828.6458333333339</v>
      </c>
      <c r="J112" s="20">
        <f t="shared" ref="J112:J121" si="71">C112+D112+E112+F112+G112+H112+I112</f>
        <v>61800.520833333336</v>
      </c>
      <c r="L112" s="21">
        <f t="shared" si="43"/>
        <v>61.8005</v>
      </c>
    </row>
    <row r="113" spans="1:12" ht="15.75" x14ac:dyDescent="0.25">
      <c r="A113" s="17" t="s">
        <v>245</v>
      </c>
      <c r="B113" s="18">
        <v>15410</v>
      </c>
      <c r="C113" s="18">
        <f t="shared" ref="C113:C121" si="72">B113*1.25</f>
        <v>19262.5</v>
      </c>
      <c r="D113" s="19">
        <f t="shared" si="66"/>
        <v>1926.25</v>
      </c>
      <c r="E113" s="18">
        <f t="shared" si="67"/>
        <v>963.125</v>
      </c>
      <c r="F113" s="18">
        <f t="shared" si="68"/>
        <v>1926.25</v>
      </c>
      <c r="G113" s="18">
        <f t="shared" si="69"/>
        <v>28893.75</v>
      </c>
      <c r="H113" s="18"/>
      <c r="I113" s="18">
        <f t="shared" si="70"/>
        <v>8828.6458333333339</v>
      </c>
      <c r="J113" s="20">
        <f t="shared" si="71"/>
        <v>61800.520833333336</v>
      </c>
      <c r="L113" s="21">
        <f t="shared" si="43"/>
        <v>61.8005</v>
      </c>
    </row>
    <row r="114" spans="1:12" ht="15.75" x14ac:dyDescent="0.25">
      <c r="A114" s="17" t="s">
        <v>185</v>
      </c>
      <c r="B114" s="18">
        <v>16630</v>
      </c>
      <c r="C114" s="18">
        <f t="shared" si="72"/>
        <v>20787.5</v>
      </c>
      <c r="D114" s="19"/>
      <c r="E114" s="18">
        <f t="shared" si="67"/>
        <v>1039.375</v>
      </c>
      <c r="F114" s="18">
        <f t="shared" si="68"/>
        <v>2078.75</v>
      </c>
      <c r="G114" s="18">
        <f t="shared" si="69"/>
        <v>31181.25</v>
      </c>
      <c r="H114" s="18"/>
      <c r="I114" s="18">
        <f t="shared" si="70"/>
        <v>9181.1458333333339</v>
      </c>
      <c r="J114" s="20">
        <f t="shared" si="71"/>
        <v>64268.020833333336</v>
      </c>
      <c r="L114" s="21">
        <f t="shared" si="43"/>
        <v>64.268000000000001</v>
      </c>
    </row>
    <row r="115" spans="1:12" ht="15.75" x14ac:dyDescent="0.25">
      <c r="A115" s="17" t="s">
        <v>246</v>
      </c>
      <c r="B115" s="18">
        <v>15410</v>
      </c>
      <c r="C115" s="18">
        <f t="shared" si="72"/>
        <v>19262.5</v>
      </c>
      <c r="D115" s="19"/>
      <c r="E115" s="18">
        <f t="shared" si="67"/>
        <v>963.125</v>
      </c>
      <c r="F115" s="18">
        <f t="shared" si="68"/>
        <v>1926.25</v>
      </c>
      <c r="G115" s="18">
        <f t="shared" si="69"/>
        <v>28893.75</v>
      </c>
      <c r="H115" s="18">
        <f>C115*0.5</f>
        <v>9631.25</v>
      </c>
      <c r="I115" s="18">
        <f t="shared" si="70"/>
        <v>10112.8125</v>
      </c>
      <c r="J115" s="20">
        <f t="shared" si="71"/>
        <v>70789.6875</v>
      </c>
      <c r="L115" s="21">
        <f t="shared" si="43"/>
        <v>70.789699999999996</v>
      </c>
    </row>
    <row r="116" spans="1:12" ht="15.75" x14ac:dyDescent="0.25">
      <c r="A116" s="17" t="s">
        <v>247</v>
      </c>
      <c r="B116" s="18">
        <v>15410</v>
      </c>
      <c r="C116" s="18">
        <f t="shared" si="72"/>
        <v>19262.5</v>
      </c>
      <c r="D116" s="19">
        <f t="shared" ref="D116" si="73">C116*0.1</f>
        <v>1926.25</v>
      </c>
      <c r="E116" s="18">
        <f t="shared" si="67"/>
        <v>963.125</v>
      </c>
      <c r="F116" s="18">
        <f t="shared" si="68"/>
        <v>1926.25</v>
      </c>
      <c r="G116" s="18">
        <f t="shared" si="69"/>
        <v>28893.75</v>
      </c>
      <c r="H116" s="18">
        <f>C116*0.5</f>
        <v>9631.25</v>
      </c>
      <c r="I116" s="18">
        <f t="shared" si="70"/>
        <v>10433.854166666666</v>
      </c>
      <c r="J116" s="20">
        <f t="shared" si="71"/>
        <v>73036.979166666672</v>
      </c>
      <c r="L116" s="21">
        <f t="shared" si="43"/>
        <v>73.037000000000006</v>
      </c>
    </row>
    <row r="117" spans="1:12" ht="15.75" x14ac:dyDescent="0.25">
      <c r="A117" s="17" t="s">
        <v>248</v>
      </c>
      <c r="B117" s="18">
        <v>16630</v>
      </c>
      <c r="C117" s="18">
        <f t="shared" si="72"/>
        <v>20787.5</v>
      </c>
      <c r="D117" s="19"/>
      <c r="E117" s="18">
        <f t="shared" si="67"/>
        <v>1039.375</v>
      </c>
      <c r="F117" s="18">
        <f t="shared" si="68"/>
        <v>2078.75</v>
      </c>
      <c r="G117" s="18">
        <f t="shared" si="69"/>
        <v>31181.25</v>
      </c>
      <c r="H117" s="18">
        <f>C117*0.5</f>
        <v>10393.75</v>
      </c>
      <c r="I117" s="18">
        <f t="shared" si="70"/>
        <v>10913.4375</v>
      </c>
      <c r="J117" s="20">
        <f t="shared" si="71"/>
        <v>76394.0625</v>
      </c>
      <c r="L117" s="21">
        <f t="shared" si="43"/>
        <v>76.394100000000009</v>
      </c>
    </row>
    <row r="118" spans="1:12" ht="15.75" x14ac:dyDescent="0.25">
      <c r="A118" s="17" t="s">
        <v>243</v>
      </c>
      <c r="B118" s="18">
        <v>15410</v>
      </c>
      <c r="C118" s="18">
        <f t="shared" si="72"/>
        <v>19262.5</v>
      </c>
      <c r="D118" s="19"/>
      <c r="E118" s="18">
        <f t="shared" si="67"/>
        <v>963.125</v>
      </c>
      <c r="F118" s="18">
        <f t="shared" si="68"/>
        <v>1926.25</v>
      </c>
      <c r="G118" s="18">
        <f t="shared" si="69"/>
        <v>28893.75</v>
      </c>
      <c r="H118" s="18"/>
      <c r="I118" s="18">
        <f t="shared" si="70"/>
        <v>8507.6041666666661</v>
      </c>
      <c r="J118" s="20">
        <f t="shared" si="71"/>
        <v>59553.229166666664</v>
      </c>
      <c r="L118" s="21">
        <f t="shared" si="43"/>
        <v>59.553199999999997</v>
      </c>
    </row>
    <row r="119" spans="1:12" ht="15.75" x14ac:dyDescent="0.25">
      <c r="A119" s="17" t="s">
        <v>249</v>
      </c>
      <c r="B119" s="19">
        <v>15410</v>
      </c>
      <c r="C119" s="18">
        <f t="shared" si="72"/>
        <v>19262.5</v>
      </c>
      <c r="D119" s="19"/>
      <c r="E119" s="19">
        <f t="shared" si="67"/>
        <v>963.125</v>
      </c>
      <c r="F119" s="19">
        <f t="shared" si="68"/>
        <v>1926.25</v>
      </c>
      <c r="G119" s="19">
        <f t="shared" si="69"/>
        <v>28893.75</v>
      </c>
      <c r="H119" s="22"/>
      <c r="I119" s="19">
        <f t="shared" si="70"/>
        <v>8507.6041666666661</v>
      </c>
      <c r="J119" s="29">
        <f t="shared" si="71"/>
        <v>59553.229166666664</v>
      </c>
      <c r="L119" s="21">
        <f t="shared" si="43"/>
        <v>59.553199999999997</v>
      </c>
    </row>
    <row r="120" spans="1:12" ht="15.75" x14ac:dyDescent="0.25">
      <c r="A120" s="26" t="s">
        <v>242</v>
      </c>
      <c r="B120" s="19">
        <v>15410</v>
      </c>
      <c r="C120" s="18">
        <f t="shared" si="72"/>
        <v>19262.5</v>
      </c>
      <c r="D120" s="19">
        <f t="shared" ref="D120:D121" si="74">C120*0.25</f>
        <v>4815.625</v>
      </c>
      <c r="E120" s="19">
        <f t="shared" si="67"/>
        <v>963.125</v>
      </c>
      <c r="F120" s="19">
        <f t="shared" si="68"/>
        <v>1926.25</v>
      </c>
      <c r="G120" s="19">
        <f t="shared" si="69"/>
        <v>28893.75</v>
      </c>
      <c r="H120" s="22"/>
      <c r="I120" s="19">
        <f t="shared" si="70"/>
        <v>9310.2083333333339</v>
      </c>
      <c r="J120" s="29">
        <f t="shared" si="71"/>
        <v>65171.458333333336</v>
      </c>
      <c r="L120" s="21">
        <f t="shared" si="43"/>
        <v>65.171499999999995</v>
      </c>
    </row>
    <row r="121" spans="1:12" ht="15.75" x14ac:dyDescent="0.25">
      <c r="A121" s="26" t="s">
        <v>250</v>
      </c>
      <c r="B121" s="19">
        <v>15410</v>
      </c>
      <c r="C121" s="18">
        <f t="shared" si="72"/>
        <v>19262.5</v>
      </c>
      <c r="D121" s="19">
        <f t="shared" si="74"/>
        <v>4815.625</v>
      </c>
      <c r="E121" s="19">
        <f t="shared" si="67"/>
        <v>963.125</v>
      </c>
      <c r="F121" s="19">
        <f t="shared" si="68"/>
        <v>1926.25</v>
      </c>
      <c r="G121" s="19">
        <f t="shared" si="69"/>
        <v>28893.75</v>
      </c>
      <c r="H121" s="22"/>
      <c r="I121" s="19">
        <f t="shared" si="70"/>
        <v>9310.2083333333339</v>
      </c>
      <c r="J121" s="29">
        <f t="shared" si="71"/>
        <v>65171.458333333336</v>
      </c>
      <c r="L121" s="21">
        <f t="shared" si="43"/>
        <v>65.171499999999995</v>
      </c>
    </row>
  </sheetData>
  <autoFilter ref="A4:M121"/>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2</vt:i4>
      </vt:variant>
    </vt:vector>
  </HeadingPairs>
  <TitlesOfParts>
    <vt:vector size="2" baseType="lpstr">
      <vt:lpstr>Лист2</vt:lpstr>
      <vt:lpstr>Лист3</vt:lpstr>
    </vt:vector>
  </TitlesOfParts>
  <Company>Microsoft</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Миронова Екатерина Александровна</cp:lastModifiedBy>
  <cp:lastPrinted>2025-04-22T08:56:12Z</cp:lastPrinted>
  <dcterms:created xsi:type="dcterms:W3CDTF">2014-09-22T09:37:08Z</dcterms:created>
  <dcterms:modified xsi:type="dcterms:W3CDTF">2025-09-04T11:22:57Z</dcterms:modified>
</cp:coreProperties>
</file>